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1" sheetId="1" state="visible" r:id="rId2"/>
    <sheet name="TABELA 2" sheetId="2" state="visible" r:id="rId3"/>
    <sheet name="TABELA 3" sheetId="3" state="visible" r:id="rId4"/>
    <sheet name="TABELA 4" sheetId="4" state="visible" r:id="rId5"/>
    <sheet name="TABELA 5" sheetId="5" state="visible" r:id="rId6"/>
    <sheet name="TABELA 6" sheetId="6" state="visible" r:id="rId7"/>
    <sheet name="GRAFICO 1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<sst xmlns="http://schemas.openxmlformats.org/spreadsheetml/2006/main" count="624" uniqueCount="227">
  <si>
    <t xml:space="preserve">A POPULAÇÃO DAS UNIDADES DA FEDERAÇÃO</t>
  </si>
  <si>
    <t xml:space="preserve">ORDEM</t>
  </si>
  <si>
    <t xml:space="preserve">UF</t>
  </si>
  <si>
    <t xml:space="preserve">POPULAÇÃO 2024</t>
  </si>
  <si>
    <t xml:space="preserve">%</t>
  </si>
  <si>
    <t xml:space="preserve">1º</t>
  </si>
  <si>
    <t xml:space="preserve">São Paulo</t>
  </si>
  <si>
    <t xml:space="preserve">15º</t>
  </si>
  <si>
    <t xml:space="preserve">Espírito Santo</t>
  </si>
  <si>
    <t xml:space="preserve">2º</t>
  </si>
  <si>
    <t xml:space="preserve">Minas Gerais</t>
  </si>
  <si>
    <t xml:space="preserve">16º</t>
  </si>
  <si>
    <t xml:space="preserve">Mato Grosso</t>
  </si>
  <si>
    <t xml:space="preserve">3º</t>
  </si>
  <si>
    <t xml:space="preserve">Rio de Janeiro</t>
  </si>
  <si>
    <t xml:space="preserve">17º</t>
  </si>
  <si>
    <t xml:space="preserve">Rio Grande do Norte</t>
  </si>
  <si>
    <t xml:space="preserve">4º</t>
  </si>
  <si>
    <t xml:space="preserve">Bahia</t>
  </si>
  <si>
    <t xml:space="preserve">18º</t>
  </si>
  <si>
    <t xml:space="preserve">Piauí</t>
  </si>
  <si>
    <t xml:space="preserve">5º</t>
  </si>
  <si>
    <t xml:space="preserve">Paraná</t>
  </si>
  <si>
    <t xml:space="preserve">19º</t>
  </si>
  <si>
    <t xml:space="preserve">Alagoas</t>
  </si>
  <si>
    <t xml:space="preserve">6º</t>
  </si>
  <si>
    <t xml:space="preserve">Rio Grande do Sul</t>
  </si>
  <si>
    <t xml:space="preserve">20º</t>
  </si>
  <si>
    <t xml:space="preserve">Distrito Federal</t>
  </si>
  <si>
    <t xml:space="preserve">7º</t>
  </si>
  <si>
    <t xml:space="preserve">Pernambuco</t>
  </si>
  <si>
    <t xml:space="preserve">21º</t>
  </si>
  <si>
    <t xml:space="preserve">Mato Grosso do Sul</t>
  </si>
  <si>
    <t xml:space="preserve">8º</t>
  </si>
  <si>
    <t xml:space="preserve">Ceará</t>
  </si>
  <si>
    <t xml:space="preserve">22º</t>
  </si>
  <si>
    <t xml:space="preserve">Sergipe</t>
  </si>
  <si>
    <t xml:space="preserve">9º</t>
  </si>
  <si>
    <t xml:space="preserve">Pará</t>
  </si>
  <si>
    <t xml:space="preserve">23º</t>
  </si>
  <si>
    <t xml:space="preserve">Rondônia</t>
  </si>
  <si>
    <t xml:space="preserve">10º</t>
  </si>
  <si>
    <t xml:space="preserve">Santa Catarina</t>
  </si>
  <si>
    <t xml:space="preserve">24º</t>
  </si>
  <si>
    <t xml:space="preserve">Tocantins</t>
  </si>
  <si>
    <t xml:space="preserve">11º</t>
  </si>
  <si>
    <t xml:space="preserve">Goiás</t>
  </si>
  <si>
    <t xml:space="preserve">25º</t>
  </si>
  <si>
    <t xml:space="preserve">Acre</t>
  </si>
  <si>
    <t xml:space="preserve">12º</t>
  </si>
  <si>
    <t xml:space="preserve">Maranhão</t>
  </si>
  <si>
    <t xml:space="preserve">26º</t>
  </si>
  <si>
    <t xml:space="preserve">Amapá</t>
  </si>
  <si>
    <t xml:space="preserve">13º</t>
  </si>
  <si>
    <t xml:space="preserve">Amazonas</t>
  </si>
  <si>
    <t xml:space="preserve">27º</t>
  </si>
  <si>
    <t xml:space="preserve">Roraima</t>
  </si>
  <si>
    <t xml:space="preserve">14º</t>
  </si>
  <si>
    <t xml:space="preserve">Paraíba</t>
  </si>
  <si>
    <t xml:space="preserve">TOTAL</t>
  </si>
  <si>
    <t xml:space="preserve"> Fonte: IBGE, Diretoria de Pesquisas - DPE, Coordenação de População e Indicadores Sociais - COPIS.</t>
  </si>
  <si>
    <t xml:space="preserve">MUNICÍPIOS COM MAIS DE 1 MILHÃO DE HABITANTES</t>
  </si>
  <si>
    <t xml:space="preserve">MUNICÍPIO</t>
  </si>
  <si>
    <t xml:space="preserve">SP</t>
  </si>
  <si>
    <t xml:space="preserve">RJ</t>
  </si>
  <si>
    <t xml:space="preserve">DF</t>
  </si>
  <si>
    <t xml:space="preserve">Brasília</t>
  </si>
  <si>
    <t xml:space="preserve">CE</t>
  </si>
  <si>
    <t xml:space="preserve">Fortaleza</t>
  </si>
  <si>
    <t xml:space="preserve">BA</t>
  </si>
  <si>
    <t xml:space="preserve">Salvador</t>
  </si>
  <si>
    <t xml:space="preserve">MG</t>
  </si>
  <si>
    <t xml:space="preserve">Belo Horizonte</t>
  </si>
  <si>
    <t xml:space="preserve">AM</t>
  </si>
  <si>
    <t xml:space="preserve">Manaus</t>
  </si>
  <si>
    <t xml:space="preserve">PR</t>
  </si>
  <si>
    <t xml:space="preserve">Curitiba</t>
  </si>
  <si>
    <t xml:space="preserve">PE</t>
  </si>
  <si>
    <t xml:space="preserve">Recife</t>
  </si>
  <si>
    <t xml:space="preserve">GO</t>
  </si>
  <si>
    <t xml:space="preserve">Goiânia</t>
  </si>
  <si>
    <t xml:space="preserve">PA</t>
  </si>
  <si>
    <t xml:space="preserve">Belém</t>
  </si>
  <si>
    <t xml:space="preserve">RS</t>
  </si>
  <si>
    <t xml:space="preserve">Porto Alegre</t>
  </si>
  <si>
    <t xml:space="preserve">Guarulhos</t>
  </si>
  <si>
    <t xml:space="preserve">Campinas</t>
  </si>
  <si>
    <t xml:space="preserve">MA</t>
  </si>
  <si>
    <t xml:space="preserve">São Luís</t>
  </si>
  <si>
    <t xml:space="preserve">% em relação ao total Brasil</t>
  </si>
  <si>
    <t xml:space="preserve">TOTAL BRASIL</t>
  </si>
  <si>
    <t xml:space="preserve">OS  MUNICÍPIOS COM MAIS DE 500 MIL HABITANTES, EXCETO CAPITAIS</t>
  </si>
  <si>
    <t xml:space="preserve">São Gonçalo</t>
  </si>
  <si>
    <t xml:space="preserve">Duque de Caxias</t>
  </si>
  <si>
    <t xml:space="preserve">Nova Iguaçu</t>
  </si>
  <si>
    <t xml:space="preserve">São Bernardo do Campo</t>
  </si>
  <si>
    <t xml:space="preserve">Santo André</t>
  </si>
  <si>
    <t xml:space="preserve">Sorocaba</t>
  </si>
  <si>
    <t xml:space="preserve">Osasco</t>
  </si>
  <si>
    <t xml:space="preserve">Uberlândia</t>
  </si>
  <si>
    <t xml:space="preserve">Ribeirão Preto</t>
  </si>
  <si>
    <t xml:space="preserve">São José dos Campos</t>
  </si>
  <si>
    <t xml:space="preserve">Jaboatão dos Guararapes</t>
  </si>
  <si>
    <t xml:space="preserve">Feira de Santana</t>
  </si>
  <si>
    <t xml:space="preserve">SC</t>
  </si>
  <si>
    <t xml:space="preserve">Joinville</t>
  </si>
  <si>
    <t xml:space="preserve">Contagem</t>
  </si>
  <si>
    <t xml:space="preserve">Londrina</t>
  </si>
  <si>
    <t xml:space="preserve">ES</t>
  </si>
  <si>
    <t xml:space="preserve">Serra</t>
  </si>
  <si>
    <t xml:space="preserve">Juiz de Fora</t>
  </si>
  <si>
    <t xml:space="preserve">Aparecida de Goiânia</t>
  </si>
  <si>
    <t xml:space="preserve">Campos dos Goytacazes</t>
  </si>
  <si>
    <t xml:space="preserve">Belford Roxo</t>
  </si>
  <si>
    <t xml:space="preserve">Niterói</t>
  </si>
  <si>
    <t xml:space="preserve">Ananindeua</t>
  </si>
  <si>
    <t xml:space="preserve">Vila Velha</t>
  </si>
  <si>
    <t xml:space="preserve">São José do Rio Preto</t>
  </si>
  <si>
    <t xml:space="preserve">MUNICÍPIOS COM MENOS DE 1500 HABITANTES</t>
  </si>
  <si>
    <t xml:space="preserve">Serra da Saudade</t>
  </si>
  <si>
    <t xml:space="preserve">Anhanguera</t>
  </si>
  <si>
    <t xml:space="preserve">Borá</t>
  </si>
  <si>
    <t xml:space="preserve">MT</t>
  </si>
  <si>
    <t xml:space="preserve">Araguainha</t>
  </si>
  <si>
    <t xml:space="preserve">Nova Castilho</t>
  </si>
  <si>
    <t xml:space="preserve">Cedro do Abaeté</t>
  </si>
  <si>
    <t xml:space="preserve">André da Rocha</t>
  </si>
  <si>
    <t xml:space="preserve">União da Serra</t>
  </si>
  <si>
    <t xml:space="preserve">TO</t>
  </si>
  <si>
    <t xml:space="preserve">Oliveira de Fátima</t>
  </si>
  <si>
    <t xml:space="preserve">São Sebastião do Rio Preto</t>
  </si>
  <si>
    <t xml:space="preserve">Coqueiro Baixo</t>
  </si>
  <si>
    <t xml:space="preserve">Engenho Velho</t>
  </si>
  <si>
    <t xml:space="preserve">Nova Aliança do Ivaí</t>
  </si>
  <si>
    <t xml:space="preserve">PI</t>
  </si>
  <si>
    <t xml:space="preserve">Miguel Leão</t>
  </si>
  <si>
    <t xml:space="preserve">Jardim Olinda</t>
  </si>
  <si>
    <t xml:space="preserve">Carlos Gomes</t>
  </si>
  <si>
    <t xml:space="preserve">Tupanci do Sul</t>
  </si>
  <si>
    <t xml:space="preserve">Uru</t>
  </si>
  <si>
    <t xml:space="preserve">Cachoeira de Goiás</t>
  </si>
  <si>
    <t xml:space="preserve">Grupiara</t>
  </si>
  <si>
    <t xml:space="preserve">Lagoa Santa</t>
  </si>
  <si>
    <t xml:space="preserve">Guabiju</t>
  </si>
  <si>
    <t xml:space="preserve">Flora Rica</t>
  </si>
  <si>
    <t xml:space="preserve">Doresópolis</t>
  </si>
  <si>
    <t xml:space="preserve">Paiva</t>
  </si>
  <si>
    <t xml:space="preserve">Crixás do Tocantins</t>
  </si>
  <si>
    <t xml:space="preserve">POPULAÇÃO DAS CAPITAIS EM ORDEM DECRESCENTE DE POPULAÇÃO</t>
  </si>
  <si>
    <t xml:space="preserve">NOME DO MUNICÍPIO</t>
  </si>
  <si>
    <t xml:space="preserve">AL</t>
  </si>
  <si>
    <t xml:space="preserve">Maceió</t>
  </si>
  <si>
    <t xml:space="preserve">MS</t>
  </si>
  <si>
    <t xml:space="preserve">Campo Grande</t>
  </si>
  <si>
    <t xml:space="preserve">Teresina</t>
  </si>
  <si>
    <t xml:space="preserve">PB</t>
  </si>
  <si>
    <t xml:space="preserve">João Pessoa</t>
  </si>
  <si>
    <t xml:space="preserve">RN</t>
  </si>
  <si>
    <t xml:space="preserve">Natal</t>
  </si>
  <si>
    <t xml:space="preserve">Cuiabá</t>
  </si>
  <si>
    <t xml:space="preserve">SE</t>
  </si>
  <si>
    <t xml:space="preserve">Aracaju</t>
  </si>
  <si>
    <t xml:space="preserve">Florianópolis</t>
  </si>
  <si>
    <t xml:space="preserve">RO</t>
  </si>
  <si>
    <t xml:space="preserve">Porto Velho</t>
  </si>
  <si>
    <t xml:space="preserve">AP</t>
  </si>
  <si>
    <t xml:space="preserve">Macapá</t>
  </si>
  <si>
    <t xml:space="preserve">RR</t>
  </si>
  <si>
    <t xml:space="preserve">Boa Vista</t>
  </si>
  <si>
    <t xml:space="preserve">AC</t>
  </si>
  <si>
    <t xml:space="preserve">Rio Branco</t>
  </si>
  <si>
    <t xml:space="preserve">Vitória</t>
  </si>
  <si>
    <t xml:space="preserve">Palmas</t>
  </si>
  <si>
    <t xml:space="preserve">TOTAL CAPITAIS</t>
  </si>
  <si>
    <t xml:space="preserve">POPULAÇÃO DAS REGIÕES METROPOLITANAS, REGIÕES INTEGRADAS DE DESENVOLVIMENTO E AGLOMERAÇÕES URBANAS COM MAIS DE UM MILHÃO DE HABITANTES</t>
  </si>
  <si>
    <t xml:space="preserve">REGIÃO METROPOLITANA(1)</t>
  </si>
  <si>
    <t xml:space="preserve">São Paulo (SP)</t>
  </si>
  <si>
    <t xml:space="preserve">Rio de Janeiro (RJ)</t>
  </si>
  <si>
    <t xml:space="preserve">Belo Horizonte (MG)</t>
  </si>
  <si>
    <t xml:space="preserve">DF e Entorno (DF/GO/MG)</t>
  </si>
  <si>
    <t xml:space="preserve">Porto Alegre (RS)</t>
  </si>
  <si>
    <t xml:space="preserve">Fortaleza (CE)</t>
  </si>
  <si>
    <t xml:space="preserve">Recife (PE)</t>
  </si>
  <si>
    <t xml:space="preserve">Curitiba (PR)</t>
  </si>
  <si>
    <t xml:space="preserve">Salvador (BA)</t>
  </si>
  <si>
    <t xml:space="preserve">Campinas (SP)</t>
  </si>
  <si>
    <t xml:space="preserve">Manaus (AM)</t>
  </si>
  <si>
    <t xml:space="preserve">Goiânia (GO)</t>
  </si>
  <si>
    <t xml:space="preserve">Vale do Paraíba e Litoral Norte (SP)</t>
  </si>
  <si>
    <t xml:space="preserve">Belém (PA)</t>
  </si>
  <si>
    <t xml:space="preserve">Sorocaba (SP)</t>
  </si>
  <si>
    <t xml:space="preserve">Grande Vitória (ES)</t>
  </si>
  <si>
    <t xml:space="preserve">Baixada Santista (SP)</t>
  </si>
  <si>
    <t xml:space="preserve">Grande São Luís (MA)</t>
  </si>
  <si>
    <t xml:space="preserve">Ribeirão Preto (SP)</t>
  </si>
  <si>
    <t xml:space="preserve">Natal (RN)</t>
  </si>
  <si>
    <t xml:space="preserve">Norte/Nordeste Catarinense (SC)</t>
  </si>
  <si>
    <t xml:space="preserve">Piracicaba (SP)</t>
  </si>
  <si>
    <t xml:space="preserve">Florianópolis (SC)</t>
  </si>
  <si>
    <t xml:space="preserve">João Pessoa (PB)</t>
  </si>
  <si>
    <t xml:space="preserve">Maceió (AL)</t>
  </si>
  <si>
    <t xml:space="preserve">Entorno do Distrito Federal (GO)</t>
  </si>
  <si>
    <t xml:space="preserve">Grande Teresina (PI/MA)</t>
  </si>
  <si>
    <t xml:space="preserve">28º</t>
  </si>
  <si>
    <t xml:space="preserve">Vale do Rio Cuiabá (MT)</t>
  </si>
  <si>
    <t xml:space="preserve">29º</t>
  </si>
  <si>
    <t xml:space="preserve">Londrina (PR)</t>
  </si>
  <si>
    <t xml:space="preserve">30º</t>
  </si>
  <si>
    <t xml:space="preserve">São José do Rio Preto (SP)</t>
  </si>
  <si>
    <t xml:space="preserve">RM = Região Metropolitana e RIDE = Região Integrada de Desenvolvimento</t>
  </si>
  <si>
    <t xml:space="preserve">Notas: (1) Composição das Regiões Metropolitanas vigente em 31/12/2019.</t>
  </si>
  <si>
    <t xml:space="preserve">(2)  Inclui Colar Metropolitano</t>
  </si>
  <si>
    <t xml:space="preserve">(3) Inclui Área de Expansão Metropolitana</t>
  </si>
  <si>
    <t xml:space="preserve">(4) Inclui Entorno Metropolitano</t>
  </si>
  <si>
    <t xml:space="preserve">DISTRIBUIÇÃO DA POPULAÇÃO BRASILEIRA E DOS MUNICÍPIOS, SEGUNDO CLASSES DE TAMANHO DA POPULAÇÃO</t>
  </si>
  <si>
    <t xml:space="preserve"> até 5.000</t>
  </si>
  <si>
    <t xml:space="preserve">5.001 até 10.000</t>
  </si>
  <si>
    <t xml:space="preserve">10.001 até 20.000</t>
  </si>
  <si>
    <t xml:space="preserve">20.001 até 50.000</t>
  </si>
  <si>
    <t xml:space="preserve">50.001 até 100.000</t>
  </si>
  <si>
    <t xml:space="preserve">100.001 até 500.000</t>
  </si>
  <si>
    <t xml:space="preserve">acima de 500.000</t>
  </si>
  <si>
    <t xml:space="preserve">Total</t>
  </si>
  <si>
    <t xml:space="preserve">Municípios</t>
  </si>
  <si>
    <t xml:space="preserve">População</t>
  </si>
  <si>
    <t xml:space="preserve">Brasil</t>
  </si>
  <si>
    <t xml:space="preserve">NÚMERO DE MUNICÍPIOS, SEGUNDO CLASSES DE TAMANHO DA POPULAÇÃO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</si>
</sst>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-;\-* #,##0.00_-;_-* \-??_-;_-@_-"/>
    <numFmt numFmtId="166" formatCode="0%"/>
    <numFmt numFmtId="167" formatCode="[$R$-416]\ #,##0.00;[RED]\-[$R$-416]\ #,##0.00"/>
    <numFmt numFmtId="168" formatCode="#,##0"/>
    <numFmt numFmtId="169" formatCode="0.0%"/>
    <numFmt numFmtId="170" formatCode="_(* #,##0_);_(* \(#,##0\);_(* \-??_);_(@_)"/>
    <numFmt numFmtId="171" formatCode="_-* #,##0_-;\-* #,##0_-;_-* \-??_-;_-@_-"/>
    <numFmt numFmtId="172" formatCode="0.00%"/>
  </numFmts>
  <fonts count="3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i val="true"/>
      <sz val="16"/>
      <color rgb="FF000000"/>
      <name val="Arial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name val="Bookman Old Style"/>
      <family val="1"/>
      <charset val="1"/>
    </font>
    <font>
      <b val="true"/>
      <sz val="11"/>
      <color rgb="FF333333"/>
      <name val="Calibri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9DC3E6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99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9DC3E6"/>
      </patternFill>
    </fill>
    <fill>
      <patternFill patternType="solid">
        <fgColor rgb="FF969696"/>
        <bgColor rgb="FF8B8B8B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8B8B8B"/>
      </patternFill>
    </fill>
    <fill>
      <patternFill patternType="solid">
        <fgColor rgb="FF000080"/>
        <bgColor rgb="FF000080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  <fill>
      <patternFill patternType="solid">
        <fgColor rgb="FFDEEBF7"/>
        <bgColor rgb="FFDDDDDD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>
        <color rgb="FF9DC3E6"/>
      </bottom>
      <diagonal/>
    </border>
    <border diagonalUp="false" diagonalDown="false">
      <left/>
      <right/>
      <top style="thin">
        <color rgb="FF9DC3E6"/>
      </top>
      <bottom/>
      <diagonal/>
    </border>
  </borders>
  <cellStyleXfs count="1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1" borderId="2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9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21" borderId="2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1" fillId="7" borderId="1" applyFont="true" applyBorder="true" applyAlignment="true" applyProtection="false">
      <alignment horizontal="general" vertical="bottom" textRotation="0" wrapText="false" indent="0" shrinkToFit="false"/>
    </xf>
    <xf numFmtId="164" fontId="11" fillId="7" borderId="1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general" vertical="bottom" textRotation="0" wrapText="false" indent="0" shrinkToFit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1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4" fontId="20" fillId="20" borderId="8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8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0" borderId="8" applyFont="true" applyBorder="true" applyAlignment="true" applyProtection="false">
      <alignment horizontal="general" vertical="bottom" textRotation="0" wrapText="false" indent="0" shrinkToFit="false"/>
    </xf>
    <xf numFmtId="164" fontId="20" fillId="20" borderId="8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9" applyFont="true" applyBorder="true" applyAlignment="true" applyProtection="false">
      <alignment horizontal="general" vertical="bottom" textRotation="0" wrapText="false" indent="0" shrinkToFit="false"/>
    </xf>
    <xf numFmtId="164" fontId="24" fillId="0" borderId="9" applyFont="true" applyBorder="true" applyAlignment="true" applyProtection="false">
      <alignment horizontal="general" vertical="bottom" textRotation="0" wrapText="false" indent="0" shrinkToFit="false"/>
    </xf>
    <xf numFmtId="164" fontId="24" fillId="0" borderId="9" applyFont="true" applyBorder="tru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general" vertical="bottom" textRotation="0" wrapText="false" indent="0" shrinkToFit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24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5" borderId="11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5" borderId="12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5" borderId="13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1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2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0" borderId="12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3" xfId="15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6" borderId="14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6" borderId="0" xfId="1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5" fillId="26" borderId="0" xfId="1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5" fillId="26" borderId="15" xfId="15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4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1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5" fillId="0" borderId="0" xfId="1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5" xfId="15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6" borderId="14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6" borderId="0" xfId="1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7" fillId="26" borderId="15" xfId="15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6" borderId="0" xfId="14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26" borderId="16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6" borderId="17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26" borderId="17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26" borderId="18" xfId="15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6" borderId="16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6" borderId="17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24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7" borderId="0" xfId="14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25" borderId="19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5" borderId="11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5" borderId="12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5" borderId="13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7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7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0" fillId="27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7" fillId="26" borderId="2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7" fillId="26" borderId="20" xfId="14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28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7" fillId="28" borderId="20" xfId="14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7" fillId="0" borderId="20" xfId="15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7" fillId="26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4" borderId="10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0" fillId="27" borderId="1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7" fillId="26" borderId="2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7" fillId="0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7" fillId="0" borderId="18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7" fillId="26" borderId="20" xfId="15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7" fillId="0" borderId="2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0" fillId="27" borderId="10" xfId="14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27" fillId="26" borderId="20" xfId="14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7" fillId="27" borderId="1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27" fillId="26" borderId="20" xfId="15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3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4" borderId="21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7" borderId="22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7" borderId="10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7" fillId="27" borderId="10" xfId="14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26" borderId="22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6" borderId="10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7" fillId="26" borderId="10" xfId="14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7" fillId="0" borderId="10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26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0" fillId="26" borderId="10" xfId="15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7" borderId="10" xfId="14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4" borderId="14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5" borderId="10" xfId="14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7" borderId="22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7" fillId="27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6" borderId="22" xfId="14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7" fillId="26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0" fillId="26" borderId="10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2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29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24" fillId="29" borderId="24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 2" xfId="20"/>
    <cellStyle name="20% - Accent2 2" xfId="21"/>
    <cellStyle name="20% - Accent3 2" xfId="22"/>
    <cellStyle name="20% - Accent4 2" xfId="23"/>
    <cellStyle name="20% - Accent5 2" xfId="24"/>
    <cellStyle name="20% - Accent6 2" xfId="25"/>
    <cellStyle name="20% - Ênfase1 2" xfId="26"/>
    <cellStyle name="20% - Ênfase1 3" xfId="27"/>
    <cellStyle name="20% - Ênfase2 2" xfId="28"/>
    <cellStyle name="20% - Ênfase2 3" xfId="29"/>
    <cellStyle name="20% - Ênfase3 2" xfId="30"/>
    <cellStyle name="20% - Ênfase3 3" xfId="31"/>
    <cellStyle name="20% - Ênfase4 2" xfId="32"/>
    <cellStyle name="20% - Ênfase4 3" xfId="33"/>
    <cellStyle name="20% - Ênfase5 2" xfId="34"/>
    <cellStyle name="20% - Ênfase5 3" xfId="35"/>
    <cellStyle name="20% - Ênfase6 2" xfId="36"/>
    <cellStyle name="20% - Ênfase6 3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Ênfase1 2" xfId="44"/>
    <cellStyle name="40% - Ênfase1 3" xfId="45"/>
    <cellStyle name="40% - Ênfase2 2" xfId="46"/>
    <cellStyle name="40% - Ênfase2 3" xfId="47"/>
    <cellStyle name="40% - Ênfase3 2" xfId="48"/>
    <cellStyle name="40% - Ênfase3 3" xfId="49"/>
    <cellStyle name="40% - Ênfase4 2" xfId="50"/>
    <cellStyle name="40% - Ênfase4 3" xfId="51"/>
    <cellStyle name="40% - Ênfase5 2" xfId="52"/>
    <cellStyle name="40% - Ênfase5 3" xfId="53"/>
    <cellStyle name="40% - Ênfase6 2" xfId="54"/>
    <cellStyle name="40% - Ênfase6 3" xfId="55"/>
    <cellStyle name="60% - Accent1 2" xfId="56"/>
    <cellStyle name="60% - Accent2 2" xfId="57"/>
    <cellStyle name="60% - Accent3 2" xfId="58"/>
    <cellStyle name="60% - Accent4 2" xfId="59"/>
    <cellStyle name="60% - Accent5 2" xfId="60"/>
    <cellStyle name="60% - Accent6 2" xfId="61"/>
    <cellStyle name="60% - Ênfase1 2" xfId="62"/>
    <cellStyle name="60% - Ênfase1 3" xfId="63"/>
    <cellStyle name="60% - Ênfase2 2" xfId="64"/>
    <cellStyle name="60% - Ênfase2 3" xfId="65"/>
    <cellStyle name="60% - Ênfase3 2" xfId="66"/>
    <cellStyle name="60% - Ênfase3 3" xfId="67"/>
    <cellStyle name="60% - Ênfase4 2" xfId="68"/>
    <cellStyle name="60% - Ênfase4 3" xfId="69"/>
    <cellStyle name="60% - Ênfase5 2" xfId="70"/>
    <cellStyle name="60% - Ênfase5 3" xfId="71"/>
    <cellStyle name="60% - Ênfase6 2" xfId="72"/>
    <cellStyle name="60% - Ênfase6 3" xfId="73"/>
    <cellStyle name="Accent1 2" xfId="74"/>
    <cellStyle name="Accent2 2" xfId="75"/>
    <cellStyle name="Accent3 2" xfId="76"/>
    <cellStyle name="Accent4 2" xfId="77"/>
    <cellStyle name="Accent5 2" xfId="78"/>
    <cellStyle name="Accent6 2" xfId="79"/>
    <cellStyle name="Bad 2" xfId="80"/>
    <cellStyle name="Bom 2" xfId="81"/>
    <cellStyle name="Bom 3" xfId="82"/>
    <cellStyle name="Calculation 2" xfId="83"/>
    <cellStyle name="Canto da tabela dinâmica" xfId="84"/>
    <cellStyle name="Check Cell 2" xfId="85"/>
    <cellStyle name="Comma 2" xfId="86"/>
    <cellStyle name="Comma 3" xfId="87"/>
    <cellStyle name="Cálculo 2" xfId="88"/>
    <cellStyle name="Cálculo 3" xfId="89"/>
    <cellStyle name="Célula de Verificação 2" xfId="90"/>
    <cellStyle name="Célula de Verificação 3" xfId="91"/>
    <cellStyle name="Célula Vinculada 2" xfId="92"/>
    <cellStyle name="Célula Vinculada 3" xfId="93"/>
    <cellStyle name="Entrada 2" xfId="94"/>
    <cellStyle name="Entrada 3" xfId="95"/>
    <cellStyle name="Explanatory Text 2" xfId="96"/>
    <cellStyle name="Good 2" xfId="97"/>
    <cellStyle name="Heading 1 2" xfId="98"/>
    <cellStyle name="Heading 2 2" xfId="99"/>
    <cellStyle name="Heading 3" xfId="100"/>
    <cellStyle name="Heading 3 2" xfId="101"/>
    <cellStyle name="Heading 4 2" xfId="102"/>
    <cellStyle name="Título 1" xfId="103"/>
    <cellStyle name="Incorreto 2" xfId="104"/>
    <cellStyle name="Incorreto 3" xfId="105"/>
    <cellStyle name="Input 2" xfId="106"/>
    <cellStyle name="Linked Cell 2" xfId="107"/>
    <cellStyle name="Neutra 2" xfId="108"/>
    <cellStyle name="Neutra 3" xfId="109"/>
    <cellStyle name="Neutral 2" xfId="110"/>
    <cellStyle name="Normal 10" xfId="111"/>
    <cellStyle name="Normal 11" xfId="112"/>
    <cellStyle name="Normal 12" xfId="113"/>
    <cellStyle name="Normal 13" xfId="114"/>
    <cellStyle name="Normal 14" xfId="115"/>
    <cellStyle name="Normal 2" xfId="116"/>
    <cellStyle name="Normal 3" xfId="117"/>
    <cellStyle name="Normal 3 2" xfId="118"/>
    <cellStyle name="Normal 3 2 2" xfId="119"/>
    <cellStyle name="Normal 3 3" xfId="120"/>
    <cellStyle name="Normal 3 4" xfId="121"/>
    <cellStyle name="Normal 4" xfId="122"/>
    <cellStyle name="Normal 4 2" xfId="123"/>
    <cellStyle name="Normal 5" xfId="124"/>
    <cellStyle name="Normal 5 2" xfId="125"/>
    <cellStyle name="Normal 5 2 2" xfId="126"/>
    <cellStyle name="Normal 5 2 2 2" xfId="127"/>
    <cellStyle name="Normal 5 2 3" xfId="128"/>
    <cellStyle name="Normal 5 3" xfId="129"/>
    <cellStyle name="Normal 5 3 2" xfId="130"/>
    <cellStyle name="Normal 5 4" xfId="131"/>
    <cellStyle name="Normal 5 5" xfId="132"/>
    <cellStyle name="Normal 6" xfId="133"/>
    <cellStyle name="Normal 6 2" xfId="134"/>
    <cellStyle name="Normal 6 2 2" xfId="135"/>
    <cellStyle name="Normal 6 3" xfId="136"/>
    <cellStyle name="Normal 7" xfId="137"/>
    <cellStyle name="Normal 7 2" xfId="138"/>
    <cellStyle name="Normal 8" xfId="139"/>
    <cellStyle name="Normal 8 2" xfId="140"/>
    <cellStyle name="Normal 9" xfId="141"/>
    <cellStyle name="Normal_ESTIMATIVAS MUNICIPAIS 2011" xfId="142"/>
    <cellStyle name="Nota 2" xfId="143"/>
    <cellStyle name="Nota 3" xfId="144"/>
    <cellStyle name="Note 2" xfId="145"/>
    <cellStyle name="Output 2" xfId="146"/>
    <cellStyle name="Percent 2" xfId="147"/>
    <cellStyle name="Percent 3" xfId="148"/>
    <cellStyle name="Porcentagem 2" xfId="149"/>
    <cellStyle name="Porcentagem 3" xfId="150"/>
    <cellStyle name="Porcentagem 3 2" xfId="151"/>
    <cellStyle name="Porcentagem 4" xfId="152"/>
    <cellStyle name="Porcentagem 4 2" xfId="153"/>
    <cellStyle name="Porcentagem 5" xfId="154"/>
    <cellStyle name="Result 4" xfId="155"/>
    <cellStyle name="Resultado2" xfId="156"/>
    <cellStyle name="Saída 2" xfId="157"/>
    <cellStyle name="Saída 3" xfId="158"/>
    <cellStyle name="Texto de Aviso 2" xfId="159"/>
    <cellStyle name="Texto de Aviso 3" xfId="160"/>
    <cellStyle name="Texto Explicativo 2" xfId="161"/>
    <cellStyle name="Texto Explicativo 3" xfId="162"/>
    <cellStyle name="Title 2" xfId="163"/>
    <cellStyle name="Total 2" xfId="164"/>
    <cellStyle name="Total 3" xfId="165"/>
    <cellStyle name="Total 4" xfId="166"/>
    <cellStyle name="Título 1 2" xfId="167"/>
    <cellStyle name="Título 1 3" xfId="168"/>
    <cellStyle name="Título 2 2" xfId="169"/>
    <cellStyle name="Título 2 3" xfId="170"/>
    <cellStyle name="Título 3 2" xfId="171"/>
    <cellStyle name="Título 3 3" xfId="172"/>
    <cellStyle name="Título 4 2" xfId="173"/>
    <cellStyle name="Título 4 3" xfId="174"/>
    <cellStyle name="Título 5" xfId="175"/>
    <cellStyle name="Título 6" xfId="176"/>
    <cellStyle name="Valor da tabela dinâmica" xfId="177"/>
    <cellStyle name="Vírgula 2" xfId="178"/>
    <cellStyle name="Vírgula 2 2" xfId="179"/>
    <cellStyle name="Vírgula 3" xfId="180"/>
    <cellStyle name="Warning Text 2" xfId="181"/>
    <cellStyle name="Ênfase1 2" xfId="182"/>
    <cellStyle name="Ênfase1 3" xfId="183"/>
    <cellStyle name="Ênfase2 2" xfId="184"/>
    <cellStyle name="Ênfase2 3" xfId="185"/>
    <cellStyle name="Ênfase3 2" xfId="186"/>
    <cellStyle name="Ênfase3 3" xfId="187"/>
    <cellStyle name="Ênfase4 2" xfId="188"/>
    <cellStyle name="Ênfase4 3" xfId="189"/>
    <cellStyle name="Ênfase5 2" xfId="190"/>
    <cellStyle name="Ênfase5 3" xfId="191"/>
    <cellStyle name="Ênfase6 2" xfId="192"/>
    <cellStyle name="Ênfase6 3" xfId="193"/>
  </cellStyles>
  <colors>
    <indexedColors>
      <rgbColor rgb="FF000000"/>
      <rgbColor rgb="FFFFFFFF"/>
      <rgbColor rgb="FFFF0000"/>
      <rgbColor rgb="FF00FF00"/>
      <rgbColor rgb="FF0000FF"/>
      <rgbColor rgb="FFDDDDDD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DC3E6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B8B8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210865561694291"/>
          <c:y val="0.0483909227484779"/>
          <c:w val="0.75134118023861"/>
          <c:h val="0.7808966553332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"Municípios"</c:f>
              <c:strCache>
                <c:ptCount val="1"/>
                <c:pt idx="0">
                  <c:v>Municípios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0">
              <a:noFill/>
            </a:ln>
          </c:spPr>
          <c:invertIfNegative val="0"/>
          <c:dPt>
            <c:idx val="0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Pt>
            <c:idx val="1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Pt>
            <c:idx val="2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Pt>
            <c:idx val="3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Pt>
            <c:idx val="4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Pt>
            <c:idx val="5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Pt>
            <c:idx val="6"/>
            <c:invertIfNegative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A9394BD5-1F27-4156-8C4D-ECAB62640F2D}" type="CELLRANGE">
                      <a:rPr b="0" lang="en-US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22BCD5F3-36B2-4B0A-8E8E-2C533C3D3769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D054EAC3-80F3-419D-B77E-E10FFCD9F4B1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2FF6C28D-3B35-48ED-AC6E-A6088BD715EF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21C38089-DBA1-4943-ABD8-E2C0AA3EC32B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5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69E37E77-1316-444F-AC9A-D899D0EDF69E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6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A38EAF24-9271-4560-BF9A-899AB2EBC592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'GRAFICO 1'!$B$2:$H$2</c:f>
              <c:multiLvlStrCache>
                <c:ptCount val="1"/>
                <c:lvl>
                  <c:pt idx="0">
                    <c:v>acima de 500.000</c:v>
                  </c:pt>
                </c:lvl>
                <c:lvl>
                  <c:pt idx="0">
                    <c:v>100.001 até 500.000</c:v>
                  </c:pt>
                </c:lvl>
                <c:lvl>
                  <c:pt idx="0">
                    <c:v>50.001 até 100.000</c:v>
                  </c:pt>
                </c:lvl>
                <c:lvl>
                  <c:pt idx="0">
                    <c:v>20.001 até 50.000</c:v>
                  </c:pt>
                </c:lvl>
                <c:lvl>
                  <c:pt idx="0">
                    <c:v>10.001 até 20.000</c:v>
                  </c:pt>
                </c:lvl>
                <c:lvl>
                  <c:pt idx="0">
                    <c:v>5.001 até 10.000</c:v>
                  </c:pt>
                </c:lvl>
                <c:lvl>
                  <c:pt idx="0">
                    <c:v> até 5.000</c:v>
                  </c:pt>
                </c:lvl>
              </c:multiLvlStrCache>
            </c:multiLvlStrRef>
          </c:cat>
          <c:val>
            <c:numRef>
              <c:f>'GRAFICO 1'!$B$3:$H$3</c:f>
              <c:numCache>
                <c:formatCode>General</c:formatCode>
                <c:ptCount val="7"/>
                <c:pt idx="0">
                  <c:v>0.231238779174147</c:v>
                </c:pt>
                <c:pt idx="1">
                  <c:v>0.21149012567325</c:v>
                </c:pt>
                <c:pt idx="2">
                  <c:v>0.243626570915619</c:v>
                </c:pt>
                <c:pt idx="3">
                  <c:v>0.19245960502693</c:v>
                </c:pt>
                <c:pt idx="4">
                  <c:v>0.0608617594254937</c:v>
                </c:pt>
                <c:pt idx="5">
                  <c:v>0.051705565529623</c:v>
                </c:pt>
                <c:pt idx="6">
                  <c:v>0.00861759425493716</c:v>
                </c:pt>
              </c:numCache>
            </c:numRef>
          </c:val>
        </c:ser>
        <c:ser>
          <c:idx val="1"/>
          <c:order val="1"/>
          <c:tx>
            <c:strRef>
              <c:f>'GRAFICO 1'!$A$4</c:f>
              <c:strCache>
                <c:ptCount val="1"/>
                <c:pt idx="0">
                  <c:v>População</c:v>
                </c:pt>
              </c:strCache>
            </c:strRef>
          </c:tx>
          <c:spPr>
            <a:solidFill>
              <a:srgbClr val="000000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Pt>
            <c:idx val="1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Pt>
            <c:idx val="2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Pt>
            <c:idx val="3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Pt>
            <c:idx val="4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Pt>
            <c:idx val="5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Pt>
            <c:idx val="6"/>
            <c:invertIfNegative val="0"/>
            <c:spPr>
              <a:solidFill>
                <a:srgbClr val="000000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7E357F96-D43A-4BD6-A05F-02D7ED650E2F}" type="CELLRANGE">
                      <a:rPr b="0" lang="en-US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3A328CBE-992E-412A-A9BB-C901BD20F84B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630FE086-3F48-4334-BD0D-45E909A77630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BB66B412-BFAA-4564-A761-E9E12A462707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DE2B5AF2-F8C8-4B09-8DFC-CE6CCB5D3A33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5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8A7530CB-3A84-428E-A46F-FECA8FC8E537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dLbl>
              <c:idx val="6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F3E33A9E-A5EA-4714-B69B-BF02C860F323}" type="CELLRANGE">
                      <a:rPr b="0" lang="pt-BR" sz="900" spc="-1" strike="noStrike">
                        <a:solidFill>
                          <a:srgbClr val="000000"/>
                        </a:solidFill>
                        <a:latin typeface="Calibri"/>
                      </a:rPr>
                      <a:t/>
                    </a:fld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
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'GRAFICO 1'!$B$2:$H$2</c:f>
              <c:multiLvlStrCache>
                <c:ptCount val="1"/>
                <c:lvl>
                  <c:pt idx="0">
                    <c:v>acima de 500.000</c:v>
                  </c:pt>
                </c:lvl>
                <c:lvl>
                  <c:pt idx="0">
                    <c:v>100.001 até 500.000</c:v>
                  </c:pt>
                </c:lvl>
                <c:lvl>
                  <c:pt idx="0">
                    <c:v>50.001 até 100.000</c:v>
                  </c:pt>
                </c:lvl>
                <c:lvl>
                  <c:pt idx="0">
                    <c:v>20.001 até 50.000</c:v>
                  </c:pt>
                </c:lvl>
                <c:lvl>
                  <c:pt idx="0">
                    <c:v>10.001 até 20.000</c:v>
                  </c:pt>
                </c:lvl>
                <c:lvl>
                  <c:pt idx="0">
                    <c:v>5.001 até 10.000</c:v>
                  </c:pt>
                </c:lvl>
                <c:lvl>
                  <c:pt idx="0">
                    <c:v> até 5.000</c:v>
                  </c:pt>
                </c:lvl>
              </c:multiLvlStrCache>
            </c:multiLvlStrRef>
          </c:cat>
          <c:val>
            <c:numRef>
              <c:f>'GRAFICO 1'!$B$4:$H$4</c:f>
              <c:numCache>
                <c:formatCode>General</c:formatCode>
                <c:ptCount val="7"/>
                <c:pt idx="0">
                  <c:v>0.0204388811468421</c:v>
                </c:pt>
                <c:pt idx="1">
                  <c:v>0.0396538164370513</c:v>
                </c:pt>
                <c:pt idx="2">
                  <c:v>0.0907115901380044</c:v>
                </c:pt>
                <c:pt idx="3">
                  <c:v>0.155810719304745</c:v>
                </c:pt>
                <c:pt idx="4">
                  <c:v>0.111671230750234</c:v>
                </c:pt>
                <c:pt idx="5">
                  <c:v>0.272726715941364</c:v>
                </c:pt>
                <c:pt idx="6">
                  <c:v>0.30898704628176</c:v>
                </c:pt>
              </c:numCache>
            </c:numRef>
          </c:val>
        </c:ser>
        <c:gapWidth val="75"/>
        <c:overlap val="0"/>
        <c:axId val="43408863"/>
        <c:axId val="76648306"/>
      </c:barChart>
      <c:catAx>
        <c:axId val="43408863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1" lang="pt-B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pt-BR" sz="1000" spc="-1" strike="noStrike">
                    <a:solidFill>
                      <a:srgbClr val="000000"/>
                    </a:solidFill>
                    <a:latin typeface="Calibri"/>
                  </a:rPr>
                  <a:t>Faixa de tamanho de população do município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6648306"/>
        <c:crosses val="autoZero"/>
        <c:auto val="1"/>
        <c:lblAlgn val="ctr"/>
        <c:lblOffset val="100"/>
        <c:noMultiLvlLbl val="0"/>
      </c:catAx>
      <c:valAx>
        <c:axId val="76648306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1" lang="pt-B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pt-BR" sz="1000" spc="-1" strike="noStrike">
                    <a:solidFill>
                      <a:srgbClr val="000000"/>
                    </a:solidFill>
                    <a:latin typeface="Calibri"/>
                  </a:rPr>
                  <a:t>% em relação ao total do Brasil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3408863"/>
        <c:crosses val="autoZero"/>
        <c:crossBetween val="between"/>
        <c:majorUnit val="0.025"/>
      </c:valAx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872518988821737"/>
          <c:y val="0.439946772924769"/>
          <c:w val="0.104777710147335"/>
          <c:h val="0.169597091176497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552600</xdr:colOff>
      <xdr:row>10</xdr:row>
      <xdr:rowOff>171360</xdr:rowOff>
    </xdr:from>
    <xdr:to>
      <xdr:col>10</xdr:col>
      <xdr:colOff>114120</xdr:colOff>
      <xdr:row>34</xdr:row>
      <xdr:rowOff>151920</xdr:rowOff>
    </xdr:to>
    <xdr:graphicFrame>
      <xdr:nvGraphicFramePr>
        <xdr:cNvPr id="0" name="Gráfico 2"/>
        <xdr:cNvGraphicFramePr/>
      </xdr:nvGraphicFramePr>
      <xdr:xfrm>
        <a:off x="552600" y="2076120"/>
        <a:ext cx="8991720" cy="455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9" activeCellId="0" sqref="H29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5.42"/>
    <col collapsed="false" customWidth="true" hidden="false" outlineLevel="0" max="3" min="3" style="0" width="16"/>
    <col collapsed="false" customWidth="true" hidden="false" outlineLevel="0" max="4" min="4" style="0" width="12.71"/>
    <col collapsed="false" customWidth="true" hidden="false" outlineLevel="0" max="6" min="6" style="0" width="17.42"/>
    <col collapsed="false" customWidth="true" hidden="false" outlineLevel="0" max="7" min="7" style="0" width="16"/>
  </cols>
  <sheetData>
    <row r="1" customFormat="false" ht="21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5" hidden="false" customHeight="tru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2" t="s">
        <v>1</v>
      </c>
      <c r="F2" s="3" t="s">
        <v>2</v>
      </c>
      <c r="G2" s="3" t="s">
        <v>3</v>
      </c>
      <c r="H2" s="4" t="s">
        <v>4</v>
      </c>
    </row>
    <row r="3" customFormat="false" ht="15" hidden="false" customHeight="false" outlineLevel="0" collapsed="false">
      <c r="A3" s="5" t="s">
        <v>5</v>
      </c>
      <c r="B3" s="6" t="s">
        <v>6</v>
      </c>
      <c r="C3" s="7" t="n">
        <v>45973194</v>
      </c>
      <c r="D3" s="8" t="n">
        <v>0.216</v>
      </c>
      <c r="E3" s="5" t="s">
        <v>7</v>
      </c>
      <c r="F3" s="6" t="s">
        <v>8</v>
      </c>
      <c r="G3" s="7" t="n">
        <v>4102129</v>
      </c>
      <c r="H3" s="8" t="n">
        <v>0.019</v>
      </c>
    </row>
    <row r="4" customFormat="false" ht="15" hidden="false" customHeight="false" outlineLevel="0" collapsed="false">
      <c r="A4" s="9" t="s">
        <v>9</v>
      </c>
      <c r="B4" s="10" t="s">
        <v>10</v>
      </c>
      <c r="C4" s="11" t="n">
        <v>21322691</v>
      </c>
      <c r="D4" s="12" t="n">
        <v>0.1</v>
      </c>
      <c r="E4" s="9" t="s">
        <v>11</v>
      </c>
      <c r="F4" s="10" t="s">
        <v>12</v>
      </c>
      <c r="G4" s="11" t="n">
        <v>3836399</v>
      </c>
      <c r="H4" s="12" t="n">
        <v>0.018</v>
      </c>
    </row>
    <row r="5" customFormat="false" ht="15" hidden="false" customHeight="false" outlineLevel="0" collapsed="false">
      <c r="A5" s="13" t="s">
        <v>13</v>
      </c>
      <c r="B5" s="14" t="s">
        <v>14</v>
      </c>
      <c r="C5" s="15" t="n">
        <v>17219679</v>
      </c>
      <c r="D5" s="16" t="n">
        <v>0.081</v>
      </c>
      <c r="E5" s="13" t="s">
        <v>15</v>
      </c>
      <c r="F5" s="14" t="s">
        <v>16</v>
      </c>
      <c r="G5" s="15" t="n">
        <v>3446071</v>
      </c>
      <c r="H5" s="16" t="n">
        <v>0.016</v>
      </c>
    </row>
    <row r="6" customFormat="false" ht="15" hidden="false" customHeight="false" outlineLevel="0" collapsed="false">
      <c r="A6" s="9" t="s">
        <v>17</v>
      </c>
      <c r="B6" s="10" t="s">
        <v>18</v>
      </c>
      <c r="C6" s="11" t="n">
        <v>14850513</v>
      </c>
      <c r="D6" s="12" t="n">
        <v>0.07</v>
      </c>
      <c r="E6" s="9" t="s">
        <v>19</v>
      </c>
      <c r="F6" s="10" t="s">
        <v>20</v>
      </c>
      <c r="G6" s="11" t="n">
        <v>3375646</v>
      </c>
      <c r="H6" s="12" t="n">
        <v>0.016</v>
      </c>
    </row>
    <row r="7" customFormat="false" ht="15" hidden="false" customHeight="false" outlineLevel="0" collapsed="false">
      <c r="A7" s="13" t="s">
        <v>21</v>
      </c>
      <c r="B7" s="14" t="s">
        <v>22</v>
      </c>
      <c r="C7" s="15" t="n">
        <v>11824665</v>
      </c>
      <c r="D7" s="16" t="n">
        <v>0.056</v>
      </c>
      <c r="E7" s="13" t="s">
        <v>23</v>
      </c>
      <c r="F7" s="14" t="s">
        <v>24</v>
      </c>
      <c r="G7" s="15" t="n">
        <v>3220104</v>
      </c>
      <c r="H7" s="16" t="n">
        <v>0.015</v>
      </c>
    </row>
    <row r="8" customFormat="false" ht="15" hidden="false" customHeight="false" outlineLevel="0" collapsed="false">
      <c r="A8" s="9" t="s">
        <v>25</v>
      </c>
      <c r="B8" s="10" t="s">
        <v>26</v>
      </c>
      <c r="C8" s="11" t="n">
        <v>11229915</v>
      </c>
      <c r="D8" s="12" t="n">
        <v>0.053</v>
      </c>
      <c r="E8" s="9" t="s">
        <v>27</v>
      </c>
      <c r="F8" s="10" t="s">
        <v>28</v>
      </c>
      <c r="G8" s="11" t="n">
        <v>2982818</v>
      </c>
      <c r="H8" s="12" t="n">
        <v>0.014</v>
      </c>
    </row>
    <row r="9" customFormat="false" ht="15" hidden="false" customHeight="false" outlineLevel="0" collapsed="false">
      <c r="A9" s="13" t="s">
        <v>29</v>
      </c>
      <c r="B9" s="14" t="s">
        <v>30</v>
      </c>
      <c r="C9" s="15" t="n">
        <v>9539029</v>
      </c>
      <c r="D9" s="16" t="n">
        <v>0.045</v>
      </c>
      <c r="E9" s="13" t="s">
        <v>31</v>
      </c>
      <c r="F9" s="14" t="s">
        <v>32</v>
      </c>
      <c r="G9" s="15" t="n">
        <v>2901895</v>
      </c>
      <c r="H9" s="16" t="n">
        <v>0.014</v>
      </c>
    </row>
    <row r="10" customFormat="false" ht="15" hidden="false" customHeight="false" outlineLevel="0" collapsed="false">
      <c r="A10" s="9" t="s">
        <v>33</v>
      </c>
      <c r="B10" s="10" t="s">
        <v>34</v>
      </c>
      <c r="C10" s="11" t="n">
        <v>9233656</v>
      </c>
      <c r="D10" s="12" t="n">
        <v>0.043</v>
      </c>
      <c r="E10" s="9" t="s">
        <v>35</v>
      </c>
      <c r="F10" s="10" t="s">
        <v>36</v>
      </c>
      <c r="G10" s="11" t="n">
        <v>2291077</v>
      </c>
      <c r="H10" s="12" t="n">
        <v>0.011</v>
      </c>
    </row>
    <row r="11" customFormat="false" ht="15" hidden="false" customHeight="false" outlineLevel="0" collapsed="false">
      <c r="A11" s="13" t="s">
        <v>37</v>
      </c>
      <c r="B11" s="14" t="s">
        <v>38</v>
      </c>
      <c r="C11" s="15" t="n">
        <v>8664306</v>
      </c>
      <c r="D11" s="16" t="n">
        <v>0.041</v>
      </c>
      <c r="E11" s="13" t="s">
        <v>39</v>
      </c>
      <c r="F11" s="14" t="s">
        <v>40</v>
      </c>
      <c r="G11" s="15" t="n">
        <v>1746227</v>
      </c>
      <c r="H11" s="16" t="n">
        <v>0.008</v>
      </c>
    </row>
    <row r="12" customFormat="false" ht="15" hidden="false" customHeight="false" outlineLevel="0" collapsed="false">
      <c r="A12" s="9" t="s">
        <v>41</v>
      </c>
      <c r="B12" s="10" t="s">
        <v>42</v>
      </c>
      <c r="C12" s="11" t="n">
        <v>8058441</v>
      </c>
      <c r="D12" s="12" t="n">
        <v>0.038</v>
      </c>
      <c r="E12" s="9" t="s">
        <v>43</v>
      </c>
      <c r="F12" s="10" t="s">
        <v>44</v>
      </c>
      <c r="G12" s="11" t="n">
        <v>1577342</v>
      </c>
      <c r="H12" s="12" t="n">
        <v>0.007</v>
      </c>
    </row>
    <row r="13" customFormat="false" ht="15" hidden="false" customHeight="true" outlineLevel="0" collapsed="false">
      <c r="A13" s="13" t="s">
        <v>45</v>
      </c>
      <c r="B13" s="14" t="s">
        <v>46</v>
      </c>
      <c r="C13" s="15" t="n">
        <v>7350483</v>
      </c>
      <c r="D13" s="16" t="n">
        <v>0.035</v>
      </c>
      <c r="E13" s="13" t="s">
        <v>47</v>
      </c>
      <c r="F13" s="14" t="s">
        <v>48</v>
      </c>
      <c r="G13" s="15" t="n">
        <v>880631</v>
      </c>
      <c r="H13" s="16" t="n">
        <v>0.004</v>
      </c>
    </row>
    <row r="14" customFormat="false" ht="15" hidden="false" customHeight="false" outlineLevel="0" collapsed="false">
      <c r="A14" s="17" t="s">
        <v>49</v>
      </c>
      <c r="B14" s="18" t="s">
        <v>50</v>
      </c>
      <c r="C14" s="11" t="n">
        <v>7010960</v>
      </c>
      <c r="D14" s="19" t="n">
        <v>0.033</v>
      </c>
      <c r="E14" s="17" t="s">
        <v>51</v>
      </c>
      <c r="F14" s="18" t="s">
        <v>52</v>
      </c>
      <c r="G14" s="20" t="n">
        <v>802837</v>
      </c>
      <c r="H14" s="12" t="n">
        <v>0.004</v>
      </c>
    </row>
    <row r="15" customFormat="false" ht="15" hidden="false" customHeight="false" outlineLevel="0" collapsed="false">
      <c r="A15" s="13" t="s">
        <v>53</v>
      </c>
      <c r="B15" s="14" t="s">
        <v>54</v>
      </c>
      <c r="C15" s="15" t="n">
        <v>4281209</v>
      </c>
      <c r="D15" s="16" t="n">
        <v>0.02</v>
      </c>
      <c r="E15" s="13" t="s">
        <v>55</v>
      </c>
      <c r="F15" s="14" t="s">
        <v>56</v>
      </c>
      <c r="G15" s="15" t="n">
        <v>716793</v>
      </c>
      <c r="H15" s="16" t="n">
        <v>0.003</v>
      </c>
    </row>
    <row r="16" customFormat="false" ht="15" hidden="false" customHeight="false" outlineLevel="0" collapsed="false">
      <c r="A16" s="21" t="s">
        <v>57</v>
      </c>
      <c r="B16" s="22" t="s">
        <v>58</v>
      </c>
      <c r="C16" s="23" t="n">
        <v>4145040</v>
      </c>
      <c r="D16" s="24" t="n">
        <v>0.019</v>
      </c>
      <c r="E16" s="25" t="s">
        <v>59</v>
      </c>
      <c r="F16" s="26"/>
      <c r="G16" s="23" t="n">
        <f aca="false">SUM(G3:G15,C3:C16)</f>
        <v>212583750</v>
      </c>
      <c r="H16" s="24" t="n">
        <v>1</v>
      </c>
    </row>
    <row r="18" customFormat="false" ht="15" hidden="false" customHeight="false" outlineLevel="0" collapsed="false">
      <c r="A18" s="0" t="s">
        <v>60</v>
      </c>
    </row>
    <row r="25" customFormat="false" ht="15" hidden="false" customHeight="true" outlineLevel="0" collapsed="false"/>
    <row r="26" customFormat="false" ht="15" hidden="false" customHeight="true" outlineLevel="0" collapsed="false"/>
    <row r="31" customFormat="false" ht="40.5" hidden="false" customHeight="true" outlineLevel="0" collapsed="false"/>
  </sheetData>
  <mergeCells count="1">
    <mergeCell ref="A1:H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6875" defaultRowHeight="15" zeroHeight="false" outlineLevelRow="0" outlineLevelCol="0"/>
  <cols>
    <col collapsed="false" customWidth="true" hidden="false" outlineLevel="0" max="3" min="3" style="0" width="16.86"/>
    <col collapsed="false" customWidth="true" hidden="false" outlineLevel="0" max="4" min="4" style="0" width="16.57"/>
  </cols>
  <sheetData>
    <row r="1" customFormat="false" ht="15" hidden="false" customHeight="false" outlineLevel="0" collapsed="false">
      <c r="A1" s="27" t="s">
        <v>61</v>
      </c>
      <c r="B1" s="27"/>
      <c r="C1" s="27"/>
      <c r="D1" s="27"/>
    </row>
    <row r="2" customFormat="false" ht="15" hidden="false" customHeight="false" outlineLevel="0" collapsed="false">
      <c r="A2" s="28"/>
      <c r="B2" s="29"/>
      <c r="C2" s="29"/>
      <c r="D2" s="28"/>
    </row>
    <row r="3" customFormat="false" ht="15" hidden="false" customHeight="false" outlineLevel="0" collapsed="false">
      <c r="A3" s="30" t="s">
        <v>1</v>
      </c>
      <c r="B3" s="31" t="s">
        <v>2</v>
      </c>
      <c r="C3" s="32" t="s">
        <v>62</v>
      </c>
      <c r="D3" s="33" t="s">
        <v>3</v>
      </c>
    </row>
    <row r="4" customFormat="false" ht="15" hidden="false" customHeight="false" outlineLevel="0" collapsed="false">
      <c r="A4" s="34" t="s">
        <v>5</v>
      </c>
      <c r="B4" s="34" t="s">
        <v>63</v>
      </c>
      <c r="C4" s="35" t="s">
        <v>6</v>
      </c>
      <c r="D4" s="36" t="n">
        <v>11895578</v>
      </c>
      <c r="G4" s="37"/>
    </row>
    <row r="5" customFormat="false" ht="15" hidden="false" customHeight="false" outlineLevel="0" collapsed="false">
      <c r="A5" s="38" t="s">
        <v>9</v>
      </c>
      <c r="B5" s="38" t="s">
        <v>64</v>
      </c>
      <c r="C5" s="38" t="s">
        <v>14</v>
      </c>
      <c r="D5" s="39" t="n">
        <v>6729894</v>
      </c>
      <c r="G5" s="37"/>
    </row>
    <row r="6" customFormat="false" ht="15" hidden="false" customHeight="false" outlineLevel="0" collapsed="false">
      <c r="A6" s="34" t="s">
        <v>13</v>
      </c>
      <c r="B6" s="34" t="s">
        <v>65</v>
      </c>
      <c r="C6" s="35" t="s">
        <v>66</v>
      </c>
      <c r="D6" s="36" t="n">
        <v>2982818</v>
      </c>
      <c r="G6" s="37"/>
    </row>
    <row r="7" customFormat="false" ht="15" hidden="false" customHeight="false" outlineLevel="0" collapsed="false">
      <c r="A7" s="38" t="s">
        <v>17</v>
      </c>
      <c r="B7" s="38" t="s">
        <v>67</v>
      </c>
      <c r="C7" s="38" t="s">
        <v>68</v>
      </c>
      <c r="D7" s="39" t="n">
        <v>2574412</v>
      </c>
      <c r="G7" s="37"/>
    </row>
    <row r="8" customFormat="false" ht="15" hidden="false" customHeight="false" outlineLevel="0" collapsed="false">
      <c r="A8" s="34" t="s">
        <v>21</v>
      </c>
      <c r="B8" s="34" t="s">
        <v>69</v>
      </c>
      <c r="C8" s="35" t="s">
        <v>70</v>
      </c>
      <c r="D8" s="36" t="n">
        <v>2568928</v>
      </c>
      <c r="G8" s="37"/>
    </row>
    <row r="9" customFormat="false" ht="15" hidden="false" customHeight="false" outlineLevel="0" collapsed="false">
      <c r="A9" s="38" t="s">
        <v>25</v>
      </c>
      <c r="B9" s="38" t="s">
        <v>71</v>
      </c>
      <c r="C9" s="38" t="s">
        <v>72</v>
      </c>
      <c r="D9" s="39" t="n">
        <v>2416339</v>
      </c>
      <c r="G9" s="37"/>
    </row>
    <row r="10" customFormat="false" ht="15" hidden="false" customHeight="false" outlineLevel="0" collapsed="false">
      <c r="A10" s="34" t="s">
        <v>29</v>
      </c>
      <c r="B10" s="34" t="s">
        <v>73</v>
      </c>
      <c r="C10" s="35" t="s">
        <v>74</v>
      </c>
      <c r="D10" s="36" t="n">
        <v>2279686</v>
      </c>
      <c r="G10" s="37"/>
    </row>
    <row r="11" customFormat="false" ht="15" hidden="false" customHeight="false" outlineLevel="0" collapsed="false">
      <c r="A11" s="38" t="s">
        <v>33</v>
      </c>
      <c r="B11" s="38" t="s">
        <v>75</v>
      </c>
      <c r="C11" s="38" t="s">
        <v>76</v>
      </c>
      <c r="D11" s="39" t="n">
        <v>1829225</v>
      </c>
      <c r="G11" s="37"/>
    </row>
    <row r="12" customFormat="false" ht="15" hidden="false" customHeight="false" outlineLevel="0" collapsed="false">
      <c r="A12" s="34" t="s">
        <v>37</v>
      </c>
      <c r="B12" s="34" t="s">
        <v>77</v>
      </c>
      <c r="C12" s="35" t="s">
        <v>78</v>
      </c>
      <c r="D12" s="36" t="n">
        <v>1587707</v>
      </c>
      <c r="G12" s="37"/>
    </row>
    <row r="13" customFormat="false" ht="15" hidden="false" customHeight="false" outlineLevel="0" collapsed="false">
      <c r="A13" s="38" t="s">
        <v>41</v>
      </c>
      <c r="B13" s="38" t="s">
        <v>79</v>
      </c>
      <c r="C13" s="38" t="s">
        <v>80</v>
      </c>
      <c r="D13" s="39" t="n">
        <v>1494599</v>
      </c>
      <c r="G13" s="37"/>
    </row>
    <row r="14" customFormat="false" ht="15" hidden="false" customHeight="false" outlineLevel="0" collapsed="false">
      <c r="A14" s="34" t="s">
        <v>45</v>
      </c>
      <c r="B14" s="34" t="s">
        <v>81</v>
      </c>
      <c r="C14" s="35" t="s">
        <v>82</v>
      </c>
      <c r="D14" s="36" t="n">
        <v>1398531</v>
      </c>
      <c r="G14" s="37"/>
    </row>
    <row r="15" customFormat="false" ht="15" hidden="false" customHeight="false" outlineLevel="0" collapsed="false">
      <c r="A15" s="38" t="s">
        <v>49</v>
      </c>
      <c r="B15" s="38" t="s">
        <v>83</v>
      </c>
      <c r="C15" s="38" t="s">
        <v>84</v>
      </c>
      <c r="D15" s="39" t="n">
        <v>1389322</v>
      </c>
      <c r="G15" s="37"/>
    </row>
    <row r="16" customFormat="false" ht="15" hidden="false" customHeight="false" outlineLevel="0" collapsed="false">
      <c r="A16" s="34" t="s">
        <v>53</v>
      </c>
      <c r="B16" s="34" t="s">
        <v>63</v>
      </c>
      <c r="C16" s="35" t="s">
        <v>85</v>
      </c>
      <c r="D16" s="36" t="n">
        <v>1345364</v>
      </c>
      <c r="G16" s="37"/>
    </row>
    <row r="17" customFormat="false" ht="15" hidden="false" customHeight="false" outlineLevel="0" collapsed="false">
      <c r="A17" s="38" t="s">
        <v>57</v>
      </c>
      <c r="B17" s="38" t="s">
        <v>63</v>
      </c>
      <c r="C17" s="38" t="s">
        <v>86</v>
      </c>
      <c r="D17" s="39" t="n">
        <v>1185977</v>
      </c>
      <c r="G17" s="37"/>
    </row>
    <row r="18" customFormat="false" ht="15" hidden="false" customHeight="false" outlineLevel="0" collapsed="false">
      <c r="A18" s="34" t="s">
        <v>7</v>
      </c>
      <c r="B18" s="34" t="s">
        <v>87</v>
      </c>
      <c r="C18" s="35" t="s">
        <v>88</v>
      </c>
      <c r="D18" s="36" t="n">
        <v>1088057</v>
      </c>
      <c r="G18" s="37"/>
    </row>
    <row r="19" customFormat="false" ht="15" hidden="false" customHeight="false" outlineLevel="0" collapsed="false">
      <c r="A19" s="40" t="s">
        <v>59</v>
      </c>
      <c r="B19" s="40"/>
      <c r="C19" s="40"/>
      <c r="D19" s="41" t="n">
        <f aca="false">SUM(D4:D18)</f>
        <v>42766437</v>
      </c>
    </row>
    <row r="20" customFormat="false" ht="15" hidden="false" customHeight="false" outlineLevel="0" collapsed="false">
      <c r="A20" s="34" t="s">
        <v>89</v>
      </c>
      <c r="B20" s="34"/>
      <c r="C20" s="34"/>
      <c r="D20" s="42" t="n">
        <f aca="false">D19/D21</f>
        <v>0.20117453474219</v>
      </c>
    </row>
    <row r="21" customFormat="false" ht="15" hidden="false" customHeight="false" outlineLevel="0" collapsed="false">
      <c r="A21" s="43" t="s">
        <v>90</v>
      </c>
      <c r="B21" s="43"/>
      <c r="C21" s="43"/>
      <c r="D21" s="39" t="n">
        <v>212583750</v>
      </c>
    </row>
    <row r="23" customFormat="false" ht="15" hidden="false" customHeight="false" outlineLevel="0" collapsed="false">
      <c r="A23" s="0" t="s">
        <v>60</v>
      </c>
    </row>
  </sheetData>
  <mergeCells count="4">
    <mergeCell ref="A1:D1"/>
    <mergeCell ref="A19:C19"/>
    <mergeCell ref="A20:C20"/>
    <mergeCell ref="A21:C2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8.6875" defaultRowHeight="15" zeroHeight="false" outlineLevelRow="0" outlineLevelCol="0"/>
  <cols>
    <col collapsed="false" customWidth="true" hidden="false" outlineLevel="0" max="3" min="3" style="0" width="22.28"/>
    <col collapsed="false" customWidth="true" hidden="false" outlineLevel="0" max="4" min="4" style="0" width="16.42"/>
    <col collapsed="false" customWidth="true" hidden="false" outlineLevel="0" max="9" min="9" style="0" width="14.01"/>
    <col collapsed="false" customWidth="true" hidden="false" outlineLevel="0" max="11" min="11" style="0" width="14.01"/>
  </cols>
  <sheetData>
    <row r="1" customFormat="false" ht="33.75" hidden="false" customHeight="true" outlineLevel="0" collapsed="false">
      <c r="A1" s="44" t="s">
        <v>91</v>
      </c>
      <c r="B1" s="44"/>
      <c r="C1" s="44"/>
      <c r="D1" s="44"/>
    </row>
    <row r="2" customFormat="false" ht="15" hidden="false" customHeight="false" outlineLevel="0" collapsed="false">
      <c r="A2" s="29"/>
      <c r="B2" s="28"/>
      <c r="C2" s="29"/>
      <c r="D2" s="29"/>
    </row>
    <row r="3" customFormat="false" ht="15" hidden="false" customHeight="false" outlineLevel="0" collapsed="false">
      <c r="A3" s="30" t="s">
        <v>1</v>
      </c>
      <c r="B3" s="31" t="s">
        <v>2</v>
      </c>
      <c r="C3" s="32" t="s">
        <v>62</v>
      </c>
      <c r="D3" s="33" t="s">
        <v>3</v>
      </c>
    </row>
    <row r="4" customFormat="false" ht="15" hidden="false" customHeight="false" outlineLevel="0" collapsed="false">
      <c r="A4" s="36" t="s">
        <v>5</v>
      </c>
      <c r="B4" s="36" t="s">
        <v>63</v>
      </c>
      <c r="C4" s="36" t="s">
        <v>85</v>
      </c>
      <c r="D4" s="45" t="n">
        <v>1345364</v>
      </c>
      <c r="I4" s="37"/>
      <c r="J4" s="37"/>
      <c r="K4" s="37"/>
    </row>
    <row r="5" customFormat="false" ht="15" hidden="false" customHeight="false" outlineLevel="0" collapsed="false">
      <c r="A5" s="38" t="s">
        <v>9</v>
      </c>
      <c r="B5" s="38" t="s">
        <v>63</v>
      </c>
      <c r="C5" s="38" t="s">
        <v>86</v>
      </c>
      <c r="D5" s="46" t="n">
        <v>1185977</v>
      </c>
      <c r="I5" s="37"/>
      <c r="J5" s="37"/>
      <c r="K5" s="37"/>
    </row>
    <row r="6" customFormat="false" ht="15" hidden="false" customHeight="false" outlineLevel="0" collapsed="false">
      <c r="A6" s="36" t="s">
        <v>13</v>
      </c>
      <c r="B6" s="36" t="s">
        <v>64</v>
      </c>
      <c r="C6" s="36" t="s">
        <v>92</v>
      </c>
      <c r="D6" s="45" t="n">
        <v>960652</v>
      </c>
      <c r="I6" s="37"/>
      <c r="J6" s="37"/>
      <c r="K6" s="37"/>
    </row>
    <row r="7" customFormat="false" ht="15" hidden="false" customHeight="false" outlineLevel="0" collapsed="false">
      <c r="A7" s="38" t="s">
        <v>17</v>
      </c>
      <c r="B7" s="38" t="s">
        <v>64</v>
      </c>
      <c r="C7" s="38" t="s">
        <v>93</v>
      </c>
      <c r="D7" s="46" t="n">
        <v>866347</v>
      </c>
      <c r="I7" s="37"/>
      <c r="J7" s="37"/>
      <c r="K7" s="37"/>
    </row>
    <row r="8" customFormat="false" ht="15" hidden="false" customHeight="false" outlineLevel="0" collapsed="false">
      <c r="A8" s="36" t="s">
        <v>21</v>
      </c>
      <c r="B8" s="36" t="s">
        <v>64</v>
      </c>
      <c r="C8" s="36" t="s">
        <v>94</v>
      </c>
      <c r="D8" s="45" t="n">
        <v>843046</v>
      </c>
      <c r="I8" s="37"/>
      <c r="J8" s="37"/>
      <c r="K8" s="37"/>
    </row>
    <row r="9" customFormat="false" ht="15" hidden="false" customHeight="false" outlineLevel="0" collapsed="false">
      <c r="A9" s="38" t="s">
        <v>25</v>
      </c>
      <c r="B9" s="38" t="s">
        <v>63</v>
      </c>
      <c r="C9" s="38" t="s">
        <v>95</v>
      </c>
      <c r="D9" s="46" t="n">
        <v>840499</v>
      </c>
      <c r="I9" s="37"/>
      <c r="J9" s="37"/>
      <c r="K9" s="37"/>
    </row>
    <row r="10" customFormat="false" ht="15" hidden="false" customHeight="false" outlineLevel="0" collapsed="false">
      <c r="A10" s="36" t="s">
        <v>29</v>
      </c>
      <c r="B10" s="36" t="s">
        <v>63</v>
      </c>
      <c r="C10" s="36" t="s">
        <v>96</v>
      </c>
      <c r="D10" s="45" t="n">
        <v>778711</v>
      </c>
      <c r="I10" s="37"/>
      <c r="J10" s="37"/>
      <c r="K10" s="37"/>
    </row>
    <row r="11" customFormat="false" ht="15" hidden="false" customHeight="false" outlineLevel="0" collapsed="false">
      <c r="A11" s="38" t="s">
        <v>33</v>
      </c>
      <c r="B11" s="38" t="s">
        <v>63</v>
      </c>
      <c r="C11" s="38" t="s">
        <v>97</v>
      </c>
      <c r="D11" s="46" t="n">
        <v>757459</v>
      </c>
      <c r="I11" s="37"/>
      <c r="J11" s="37"/>
      <c r="K11" s="37"/>
    </row>
    <row r="12" customFormat="false" ht="15" hidden="false" customHeight="false" outlineLevel="0" collapsed="false">
      <c r="A12" s="36" t="s">
        <v>37</v>
      </c>
      <c r="B12" s="36" t="s">
        <v>63</v>
      </c>
      <c r="C12" s="36" t="s">
        <v>98</v>
      </c>
      <c r="D12" s="45" t="n">
        <v>756952</v>
      </c>
      <c r="I12" s="37"/>
      <c r="J12" s="37"/>
      <c r="K12" s="37"/>
    </row>
    <row r="13" customFormat="false" ht="15" hidden="false" customHeight="false" outlineLevel="0" collapsed="false">
      <c r="A13" s="38" t="s">
        <v>41</v>
      </c>
      <c r="B13" s="38" t="s">
        <v>71</v>
      </c>
      <c r="C13" s="38" t="s">
        <v>99</v>
      </c>
      <c r="D13" s="46" t="n">
        <v>754954</v>
      </c>
      <c r="I13" s="37"/>
      <c r="J13" s="37"/>
      <c r="K13" s="37"/>
    </row>
    <row r="14" customFormat="false" ht="15" hidden="false" customHeight="false" outlineLevel="0" collapsed="false">
      <c r="A14" s="36" t="s">
        <v>45</v>
      </c>
      <c r="B14" s="36" t="s">
        <v>63</v>
      </c>
      <c r="C14" s="36" t="s">
        <v>100</v>
      </c>
      <c r="D14" s="45" t="n">
        <v>728400</v>
      </c>
      <c r="I14" s="37"/>
      <c r="J14" s="37"/>
      <c r="K14" s="37"/>
    </row>
    <row r="15" customFormat="false" ht="15" hidden="false" customHeight="false" outlineLevel="0" collapsed="false">
      <c r="A15" s="38" t="s">
        <v>49</v>
      </c>
      <c r="B15" s="38" t="s">
        <v>63</v>
      </c>
      <c r="C15" s="38" t="s">
        <v>101</v>
      </c>
      <c r="D15" s="46" t="n">
        <v>724756</v>
      </c>
      <c r="I15" s="37"/>
      <c r="J15" s="37"/>
      <c r="K15" s="37"/>
    </row>
    <row r="16" customFormat="false" ht="15" hidden="false" customHeight="false" outlineLevel="0" collapsed="false">
      <c r="A16" s="36" t="s">
        <v>53</v>
      </c>
      <c r="B16" s="36" t="s">
        <v>77</v>
      </c>
      <c r="C16" s="36" t="s">
        <v>102</v>
      </c>
      <c r="D16" s="45" t="n">
        <v>683285</v>
      </c>
      <c r="I16" s="37"/>
      <c r="J16" s="37"/>
      <c r="K16" s="37"/>
    </row>
    <row r="17" customFormat="false" ht="15" hidden="false" customHeight="false" outlineLevel="0" collapsed="false">
      <c r="A17" s="38" t="s">
        <v>57</v>
      </c>
      <c r="B17" s="38" t="s">
        <v>69</v>
      </c>
      <c r="C17" s="38" t="s">
        <v>103</v>
      </c>
      <c r="D17" s="46" t="n">
        <v>657948</v>
      </c>
      <c r="I17" s="37"/>
      <c r="J17" s="37"/>
      <c r="K17" s="37"/>
    </row>
    <row r="18" customFormat="false" ht="15" hidden="false" customHeight="false" outlineLevel="0" collapsed="false">
      <c r="A18" s="36" t="s">
        <v>7</v>
      </c>
      <c r="B18" s="36" t="s">
        <v>104</v>
      </c>
      <c r="C18" s="36" t="s">
        <v>105</v>
      </c>
      <c r="D18" s="45" t="n">
        <v>654888</v>
      </c>
      <c r="I18" s="37"/>
      <c r="J18" s="37"/>
      <c r="K18" s="37"/>
    </row>
    <row r="19" customFormat="false" ht="15" hidden="false" customHeight="false" outlineLevel="0" collapsed="false">
      <c r="A19" s="38" t="s">
        <v>11</v>
      </c>
      <c r="B19" s="38" t="s">
        <v>71</v>
      </c>
      <c r="C19" s="38" t="s">
        <v>106</v>
      </c>
      <c r="D19" s="46" t="n">
        <v>649975</v>
      </c>
      <c r="I19" s="37"/>
      <c r="J19" s="37"/>
      <c r="K19" s="37"/>
    </row>
    <row r="20" customFormat="false" ht="15" hidden="false" customHeight="false" outlineLevel="0" collapsed="false">
      <c r="A20" s="36" t="s">
        <v>15</v>
      </c>
      <c r="B20" s="36" t="s">
        <v>75</v>
      </c>
      <c r="C20" s="36" t="s">
        <v>107</v>
      </c>
      <c r="D20" s="45" t="n">
        <v>577318</v>
      </c>
      <c r="I20" s="37"/>
      <c r="J20" s="37"/>
      <c r="K20" s="37"/>
    </row>
    <row r="21" customFormat="false" ht="15" hidden="false" customHeight="false" outlineLevel="0" collapsed="false">
      <c r="A21" s="38" t="s">
        <v>19</v>
      </c>
      <c r="B21" s="38" t="s">
        <v>108</v>
      </c>
      <c r="C21" s="38" t="s">
        <v>109</v>
      </c>
      <c r="D21" s="46" t="n">
        <v>572274</v>
      </c>
      <c r="I21" s="37"/>
      <c r="J21" s="37"/>
      <c r="K21" s="37"/>
    </row>
    <row r="22" customFormat="false" ht="15" hidden="false" customHeight="false" outlineLevel="0" collapsed="false">
      <c r="A22" s="36" t="s">
        <v>23</v>
      </c>
      <c r="B22" s="36" t="s">
        <v>71</v>
      </c>
      <c r="C22" s="36" t="s">
        <v>110</v>
      </c>
      <c r="D22" s="45" t="n">
        <v>565764</v>
      </c>
      <c r="I22" s="37"/>
      <c r="J22" s="37"/>
      <c r="K22" s="37"/>
    </row>
    <row r="23" customFormat="false" ht="15" hidden="false" customHeight="false" outlineLevel="0" collapsed="false">
      <c r="A23" s="38" t="s">
        <v>27</v>
      </c>
      <c r="B23" s="38" t="s">
        <v>79</v>
      </c>
      <c r="C23" s="38" t="s">
        <v>111</v>
      </c>
      <c r="D23" s="46" t="n">
        <v>550925</v>
      </c>
      <c r="I23" s="37"/>
      <c r="J23" s="37"/>
      <c r="K23" s="37"/>
    </row>
    <row r="24" customFormat="false" ht="15" hidden="false" customHeight="false" outlineLevel="0" collapsed="false">
      <c r="A24" s="36" t="s">
        <v>31</v>
      </c>
      <c r="B24" s="36" t="s">
        <v>64</v>
      </c>
      <c r="C24" s="36" t="s">
        <v>112</v>
      </c>
      <c r="D24" s="45" t="n">
        <v>519011</v>
      </c>
      <c r="I24" s="37"/>
      <c r="J24" s="37"/>
      <c r="K24" s="37"/>
    </row>
    <row r="25" customFormat="false" ht="15" hidden="false" customHeight="false" outlineLevel="0" collapsed="false">
      <c r="A25" s="38" t="s">
        <v>35</v>
      </c>
      <c r="B25" s="38" t="s">
        <v>64</v>
      </c>
      <c r="C25" s="38" t="s">
        <v>113</v>
      </c>
      <c r="D25" s="46" t="n">
        <v>518263</v>
      </c>
      <c r="I25" s="37"/>
      <c r="J25" s="37"/>
      <c r="K25" s="37"/>
    </row>
    <row r="26" customFormat="false" ht="15" hidden="false" customHeight="false" outlineLevel="0" collapsed="false">
      <c r="A26" s="36" t="s">
        <v>39</v>
      </c>
      <c r="B26" s="36" t="s">
        <v>64</v>
      </c>
      <c r="C26" s="36" t="s">
        <v>114</v>
      </c>
      <c r="D26" s="45" t="n">
        <v>516720</v>
      </c>
      <c r="I26" s="37"/>
      <c r="J26" s="37"/>
      <c r="K26" s="37"/>
    </row>
    <row r="27" customFormat="false" ht="15" hidden="false" customHeight="false" outlineLevel="0" collapsed="false">
      <c r="A27" s="38" t="s">
        <v>43</v>
      </c>
      <c r="B27" s="38" t="s">
        <v>81</v>
      </c>
      <c r="C27" s="38" t="s">
        <v>115</v>
      </c>
      <c r="D27" s="46" t="n">
        <v>507838</v>
      </c>
      <c r="I27" s="37"/>
      <c r="J27" s="37"/>
      <c r="K27" s="37"/>
    </row>
    <row r="28" customFormat="false" ht="15" hidden="false" customHeight="false" outlineLevel="0" collapsed="false">
      <c r="A28" s="36" t="s">
        <v>47</v>
      </c>
      <c r="B28" s="36" t="s">
        <v>108</v>
      </c>
      <c r="C28" s="36" t="s">
        <v>116</v>
      </c>
      <c r="D28" s="45" t="n">
        <v>502899</v>
      </c>
      <c r="I28" s="37"/>
      <c r="J28" s="37"/>
      <c r="K28" s="37"/>
    </row>
    <row r="29" customFormat="false" ht="15" hidden="false" customHeight="false" outlineLevel="0" collapsed="false">
      <c r="A29" s="38" t="s">
        <v>51</v>
      </c>
      <c r="B29" s="38" t="s">
        <v>63</v>
      </c>
      <c r="C29" s="38" t="s">
        <v>117</v>
      </c>
      <c r="D29" s="46" t="n">
        <v>501597</v>
      </c>
      <c r="I29" s="37"/>
      <c r="J29" s="37"/>
      <c r="K29" s="37"/>
    </row>
    <row r="30" customFormat="false" ht="15" hidden="false" customHeight="false" outlineLevel="0" collapsed="false">
      <c r="A30" s="47" t="s">
        <v>59</v>
      </c>
      <c r="B30" s="47"/>
      <c r="C30" s="47"/>
      <c r="D30" s="48" t="n">
        <f aca="false">SUM(D4:D29)</f>
        <v>18521822</v>
      </c>
      <c r="I30" s="37"/>
      <c r="J30" s="37"/>
      <c r="K30" s="37"/>
    </row>
    <row r="31" customFormat="false" ht="15" hidden="false" customHeight="false" outlineLevel="0" collapsed="false">
      <c r="A31" s="43" t="s">
        <v>89</v>
      </c>
      <c r="B31" s="43"/>
      <c r="C31" s="43"/>
      <c r="D31" s="49" t="n">
        <f aca="false">D30/D32</f>
        <v>0.0871271769361487</v>
      </c>
    </row>
    <row r="32" customFormat="false" ht="15" hidden="false" customHeight="false" outlineLevel="0" collapsed="false">
      <c r="A32" s="47" t="s">
        <v>90</v>
      </c>
      <c r="B32" s="47"/>
      <c r="C32" s="47"/>
      <c r="D32" s="50" t="n">
        <v>212583750</v>
      </c>
    </row>
    <row r="34" customFormat="false" ht="15" hidden="false" customHeight="false" outlineLevel="0" collapsed="false">
      <c r="A34" s="0" t="s">
        <v>60</v>
      </c>
    </row>
  </sheetData>
  <mergeCells count="4">
    <mergeCell ref="A1:D1"/>
    <mergeCell ref="A30:C30"/>
    <mergeCell ref="A31:C31"/>
    <mergeCell ref="A32:C3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8.6875" defaultRowHeight="15" zeroHeight="false" outlineLevelRow="0" outlineLevelCol="0"/>
  <cols>
    <col collapsed="false" customWidth="true" hidden="false" outlineLevel="0" max="3" min="3" style="0" width="26.71"/>
    <col collapsed="false" customWidth="true" hidden="false" outlineLevel="0" max="4" min="4" style="0" width="11.99"/>
    <col collapsed="false" customWidth="true" hidden="false" outlineLevel="0" max="11" min="10" style="0" width="12.42"/>
  </cols>
  <sheetData>
    <row r="1" customFormat="false" ht="16.5" hidden="false" customHeight="true" outlineLevel="0" collapsed="false">
      <c r="A1" s="27" t="s">
        <v>118</v>
      </c>
      <c r="B1" s="27"/>
      <c r="C1" s="27"/>
      <c r="D1" s="27"/>
    </row>
    <row r="2" customFormat="false" ht="15" hidden="false" customHeight="false" outlineLevel="0" collapsed="false">
      <c r="A2" s="29"/>
      <c r="B2" s="28"/>
      <c r="C2" s="29"/>
      <c r="D2" s="29"/>
    </row>
    <row r="3" customFormat="false" ht="22.5" hidden="false" customHeight="false" outlineLevel="0" collapsed="false">
      <c r="A3" s="30" t="s">
        <v>1</v>
      </c>
      <c r="B3" s="31" t="s">
        <v>2</v>
      </c>
      <c r="C3" s="32" t="s">
        <v>62</v>
      </c>
      <c r="D3" s="33" t="s">
        <v>3</v>
      </c>
    </row>
    <row r="4" customFormat="false" ht="15" hidden="false" customHeight="false" outlineLevel="0" collapsed="false">
      <c r="A4" s="34" t="s">
        <v>5</v>
      </c>
      <c r="B4" s="34" t="s">
        <v>71</v>
      </c>
      <c r="C4" s="51" t="s">
        <v>119</v>
      </c>
      <c r="D4" s="45" t="n">
        <v>854</v>
      </c>
    </row>
    <row r="5" customFormat="false" ht="15" hidden="false" customHeight="false" outlineLevel="0" collapsed="false">
      <c r="A5" s="38" t="s">
        <v>9</v>
      </c>
      <c r="B5" s="38" t="s">
        <v>79</v>
      </c>
      <c r="C5" s="52" t="s">
        <v>120</v>
      </c>
      <c r="D5" s="46" t="n">
        <v>921</v>
      </c>
    </row>
    <row r="6" customFormat="false" ht="15" hidden="false" customHeight="false" outlineLevel="0" collapsed="false">
      <c r="A6" s="34" t="s">
        <v>13</v>
      </c>
      <c r="B6" s="34" t="s">
        <v>63</v>
      </c>
      <c r="C6" s="51" t="s">
        <v>121</v>
      </c>
      <c r="D6" s="45" t="n">
        <v>928</v>
      </c>
    </row>
    <row r="7" customFormat="false" ht="15" hidden="false" customHeight="false" outlineLevel="0" collapsed="false">
      <c r="A7" s="38" t="s">
        <v>17</v>
      </c>
      <c r="B7" s="38" t="s">
        <v>122</v>
      </c>
      <c r="C7" s="52" t="s">
        <v>123</v>
      </c>
      <c r="D7" s="46" t="n">
        <v>1006</v>
      </c>
    </row>
    <row r="8" customFormat="false" ht="15" hidden="false" customHeight="false" outlineLevel="0" collapsed="false">
      <c r="A8" s="34" t="s">
        <v>21</v>
      </c>
      <c r="B8" s="34" t="s">
        <v>63</v>
      </c>
      <c r="C8" s="51" t="s">
        <v>124</v>
      </c>
      <c r="D8" s="45" t="n">
        <v>1074</v>
      </c>
    </row>
    <row r="9" customFormat="false" ht="15" hidden="false" customHeight="false" outlineLevel="0" collapsed="false">
      <c r="A9" s="38" t="s">
        <v>25</v>
      </c>
      <c r="B9" s="38" t="s">
        <v>71</v>
      </c>
      <c r="C9" s="52" t="s">
        <v>125</v>
      </c>
      <c r="D9" s="46" t="n">
        <v>1091</v>
      </c>
    </row>
    <row r="10" customFormat="false" ht="15" hidden="false" customHeight="false" outlineLevel="0" collapsed="false">
      <c r="A10" s="34" t="s">
        <v>29</v>
      </c>
      <c r="B10" s="34" t="s">
        <v>83</v>
      </c>
      <c r="C10" s="51" t="s">
        <v>126</v>
      </c>
      <c r="D10" s="45" t="n">
        <v>1157</v>
      </c>
    </row>
    <row r="11" customFormat="false" ht="15" hidden="false" customHeight="false" outlineLevel="0" collapsed="false">
      <c r="A11" s="38" t="s">
        <v>33</v>
      </c>
      <c r="B11" s="38" t="s">
        <v>83</v>
      </c>
      <c r="C11" s="52" t="s">
        <v>127</v>
      </c>
      <c r="D11" s="46" t="n">
        <v>1186</v>
      </c>
    </row>
    <row r="12" customFormat="false" ht="15" hidden="false" customHeight="false" outlineLevel="0" collapsed="false">
      <c r="A12" s="34" t="s">
        <v>37</v>
      </c>
      <c r="B12" s="34" t="s">
        <v>128</v>
      </c>
      <c r="C12" s="51" t="s">
        <v>129</v>
      </c>
      <c r="D12" s="45" t="n">
        <v>1211</v>
      </c>
    </row>
    <row r="13" customFormat="false" ht="15" hidden="false" customHeight="false" outlineLevel="0" collapsed="false">
      <c r="A13" s="38" t="s">
        <v>41</v>
      </c>
      <c r="B13" s="38" t="s">
        <v>71</v>
      </c>
      <c r="C13" s="52" t="s">
        <v>130</v>
      </c>
      <c r="D13" s="46" t="n">
        <v>1248</v>
      </c>
    </row>
    <row r="14" customFormat="false" ht="15" hidden="false" customHeight="false" outlineLevel="0" collapsed="false">
      <c r="A14" s="34" t="s">
        <v>45</v>
      </c>
      <c r="B14" s="34" t="s">
        <v>83</v>
      </c>
      <c r="C14" s="51" t="s">
        <v>131</v>
      </c>
      <c r="D14" s="45" t="n">
        <v>1311</v>
      </c>
    </row>
    <row r="15" customFormat="false" ht="15" hidden="false" customHeight="false" outlineLevel="0" collapsed="false">
      <c r="A15" s="38" t="s">
        <v>49</v>
      </c>
      <c r="B15" s="38" t="s">
        <v>83</v>
      </c>
      <c r="C15" s="52" t="s">
        <v>132</v>
      </c>
      <c r="D15" s="46" t="n">
        <v>1317</v>
      </c>
    </row>
    <row r="16" customFormat="false" ht="15" hidden="false" customHeight="false" outlineLevel="0" collapsed="false">
      <c r="A16" s="34" t="s">
        <v>53</v>
      </c>
      <c r="B16" s="34" t="s">
        <v>75</v>
      </c>
      <c r="C16" s="51" t="s">
        <v>133</v>
      </c>
      <c r="D16" s="45" t="n">
        <v>1327</v>
      </c>
    </row>
    <row r="17" customFormat="false" ht="15" hidden="false" customHeight="false" outlineLevel="0" collapsed="false">
      <c r="A17" s="38" t="s">
        <v>57</v>
      </c>
      <c r="B17" s="38" t="s">
        <v>134</v>
      </c>
      <c r="C17" s="52" t="s">
        <v>135</v>
      </c>
      <c r="D17" s="46" t="n">
        <v>1352</v>
      </c>
    </row>
    <row r="18" customFormat="false" ht="15" hidden="false" customHeight="false" outlineLevel="0" collapsed="false">
      <c r="A18" s="34" t="s">
        <v>7</v>
      </c>
      <c r="B18" s="34" t="s">
        <v>75</v>
      </c>
      <c r="C18" s="51" t="s">
        <v>136</v>
      </c>
      <c r="D18" s="45" t="n">
        <v>1353</v>
      </c>
    </row>
    <row r="19" customFormat="false" ht="15" hidden="false" customHeight="false" outlineLevel="0" collapsed="false">
      <c r="A19" s="38" t="s">
        <v>11</v>
      </c>
      <c r="B19" s="38" t="s">
        <v>83</v>
      </c>
      <c r="C19" s="52" t="s">
        <v>137</v>
      </c>
      <c r="D19" s="46" t="n">
        <v>1387</v>
      </c>
    </row>
    <row r="20" customFormat="false" ht="15" hidden="false" customHeight="false" outlineLevel="0" collapsed="false">
      <c r="A20" s="34" t="s">
        <v>15</v>
      </c>
      <c r="B20" s="34" t="s">
        <v>83</v>
      </c>
      <c r="C20" s="51" t="s">
        <v>138</v>
      </c>
      <c r="D20" s="45" t="n">
        <v>1398</v>
      </c>
    </row>
    <row r="21" customFormat="false" ht="15" hidden="false" customHeight="false" outlineLevel="0" collapsed="false">
      <c r="A21" s="38" t="s">
        <v>19</v>
      </c>
      <c r="B21" s="38" t="s">
        <v>63</v>
      </c>
      <c r="C21" s="52" t="s">
        <v>139</v>
      </c>
      <c r="D21" s="46" t="n">
        <v>1419</v>
      </c>
    </row>
    <row r="22" customFormat="false" ht="15" hidden="false" customHeight="false" outlineLevel="0" collapsed="false">
      <c r="A22" s="34" t="s">
        <v>23</v>
      </c>
      <c r="B22" s="34" t="s">
        <v>79</v>
      </c>
      <c r="C22" s="51" t="s">
        <v>140</v>
      </c>
      <c r="D22" s="45" t="n">
        <v>1419</v>
      </c>
    </row>
    <row r="23" customFormat="false" ht="15" hidden="false" customHeight="false" outlineLevel="0" collapsed="false">
      <c r="A23" s="38" t="s">
        <v>27</v>
      </c>
      <c r="B23" s="38" t="s">
        <v>71</v>
      </c>
      <c r="C23" s="52" t="s">
        <v>141</v>
      </c>
      <c r="D23" s="46" t="n">
        <v>1426</v>
      </c>
    </row>
    <row r="24" customFormat="false" ht="15" hidden="false" customHeight="false" outlineLevel="0" collapsed="false">
      <c r="A24" s="34" t="s">
        <v>31</v>
      </c>
      <c r="B24" s="34" t="s">
        <v>79</v>
      </c>
      <c r="C24" s="51" t="s">
        <v>142</v>
      </c>
      <c r="D24" s="45" t="n">
        <v>1426</v>
      </c>
    </row>
    <row r="25" customFormat="false" ht="15" hidden="false" customHeight="false" outlineLevel="0" collapsed="false">
      <c r="A25" s="38" t="s">
        <v>35</v>
      </c>
      <c r="B25" s="38" t="s">
        <v>83</v>
      </c>
      <c r="C25" s="52" t="s">
        <v>143</v>
      </c>
      <c r="D25" s="46" t="n">
        <v>1442</v>
      </c>
    </row>
    <row r="26" customFormat="false" ht="15" hidden="false" customHeight="false" outlineLevel="0" collapsed="false">
      <c r="A26" s="34" t="s">
        <v>39</v>
      </c>
      <c r="B26" s="34" t="s">
        <v>63</v>
      </c>
      <c r="C26" s="51" t="s">
        <v>144</v>
      </c>
      <c r="D26" s="45" t="n">
        <v>1492</v>
      </c>
    </row>
    <row r="27" customFormat="false" ht="15" hidden="false" customHeight="false" outlineLevel="0" collapsed="false">
      <c r="A27" s="38" t="s">
        <v>43</v>
      </c>
      <c r="B27" s="38" t="s">
        <v>71</v>
      </c>
      <c r="C27" s="52" t="s">
        <v>145</v>
      </c>
      <c r="D27" s="46" t="n">
        <v>1496</v>
      </c>
    </row>
    <row r="28" customFormat="false" ht="15" hidden="false" customHeight="false" outlineLevel="0" collapsed="false">
      <c r="A28" s="34" t="s">
        <v>47</v>
      </c>
      <c r="B28" s="34" t="s">
        <v>71</v>
      </c>
      <c r="C28" s="51" t="s">
        <v>146</v>
      </c>
      <c r="D28" s="45" t="n">
        <v>1498</v>
      </c>
    </row>
    <row r="29" customFormat="false" ht="15" hidden="false" customHeight="false" outlineLevel="0" collapsed="false">
      <c r="A29" s="38" t="s">
        <v>51</v>
      </c>
      <c r="B29" s="38" t="s">
        <v>128</v>
      </c>
      <c r="C29" s="52" t="s">
        <v>147</v>
      </c>
      <c r="D29" s="46" t="n">
        <v>1499</v>
      </c>
    </row>
    <row r="30" customFormat="false" ht="15" hidden="false" customHeight="false" outlineLevel="0" collapsed="false">
      <c r="A30" s="34" t="s">
        <v>59</v>
      </c>
      <c r="B30" s="34"/>
      <c r="C30" s="34"/>
      <c r="D30" s="53" t="n">
        <f aca="false">SUM(D4:D29)</f>
        <v>33238</v>
      </c>
    </row>
    <row r="31" customFormat="false" ht="15" hidden="false" customHeight="false" outlineLevel="0" collapsed="false">
      <c r="A31" s="43" t="s">
        <v>89</v>
      </c>
      <c r="B31" s="43"/>
      <c r="C31" s="43"/>
      <c r="D31" s="54" t="n">
        <f aca="false">D30/D32</f>
        <v>0.000156352496369078</v>
      </c>
    </row>
    <row r="32" customFormat="false" ht="15" hidden="false" customHeight="false" outlineLevel="0" collapsed="false">
      <c r="A32" s="47" t="s">
        <v>90</v>
      </c>
      <c r="B32" s="47"/>
      <c r="C32" s="47"/>
      <c r="D32" s="55" t="n">
        <f aca="false">'TABELA 1'!G16</f>
        <v>212583750</v>
      </c>
    </row>
    <row r="34" customFormat="false" ht="15" hidden="false" customHeight="false" outlineLevel="0" collapsed="false">
      <c r="A34" s="0" t="s">
        <v>60</v>
      </c>
    </row>
  </sheetData>
  <mergeCells count="4">
    <mergeCell ref="A1:D1"/>
    <mergeCell ref="A30:C30"/>
    <mergeCell ref="A31:C31"/>
    <mergeCell ref="A32:C3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8.42"/>
    <col collapsed="false" customWidth="true" hidden="false" outlineLevel="0" max="3" min="3" style="0" width="16.57"/>
    <col collapsed="false" customWidth="true" hidden="false" outlineLevel="0" max="4" min="4" style="0" width="17.29"/>
    <col collapsed="false" customWidth="true" hidden="false" outlineLevel="0" max="6" min="6" style="0" width="10.14"/>
    <col collapsed="false" customWidth="true" hidden="false" outlineLevel="0" max="7" min="7" style="0" width="11.57"/>
  </cols>
  <sheetData>
    <row r="1" customFormat="false" ht="39.75" hidden="false" customHeight="true" outlineLevel="0" collapsed="false">
      <c r="A1" s="56" t="s">
        <v>148</v>
      </c>
      <c r="B1" s="56"/>
      <c r="C1" s="56"/>
      <c r="D1" s="56"/>
    </row>
    <row r="2" customFormat="false" ht="15" hidden="false" customHeight="false" outlineLevel="0" collapsed="false">
      <c r="A2" s="29"/>
      <c r="B2" s="29"/>
      <c r="C2" s="29"/>
      <c r="D2" s="29"/>
    </row>
    <row r="3" customFormat="false" ht="15" hidden="false" customHeight="false" outlineLevel="0" collapsed="false">
      <c r="A3" s="30" t="s">
        <v>1</v>
      </c>
      <c r="B3" s="31" t="s">
        <v>2</v>
      </c>
      <c r="C3" s="32" t="s">
        <v>149</v>
      </c>
      <c r="D3" s="33" t="s">
        <v>3</v>
      </c>
    </row>
    <row r="4" customFormat="false" ht="15" hidden="false" customHeight="false" outlineLevel="0" collapsed="false">
      <c r="A4" s="57" t="s">
        <v>5</v>
      </c>
      <c r="B4" s="57" t="s">
        <v>63</v>
      </c>
      <c r="C4" s="58" t="s">
        <v>6</v>
      </c>
      <c r="D4" s="59" t="n">
        <v>11895578</v>
      </c>
    </row>
    <row r="5" customFormat="false" ht="15" hidden="false" customHeight="false" outlineLevel="0" collapsed="false">
      <c r="A5" s="60" t="s">
        <v>9</v>
      </c>
      <c r="B5" s="60" t="s">
        <v>64</v>
      </c>
      <c r="C5" s="61" t="s">
        <v>14</v>
      </c>
      <c r="D5" s="62" t="n">
        <v>6729894</v>
      </c>
    </row>
    <row r="6" customFormat="false" ht="15" hidden="false" customHeight="false" outlineLevel="0" collapsed="false">
      <c r="A6" s="57" t="s">
        <v>13</v>
      </c>
      <c r="B6" s="57" t="s">
        <v>65</v>
      </c>
      <c r="C6" s="58" t="s">
        <v>66</v>
      </c>
      <c r="D6" s="59" t="n">
        <v>2982818</v>
      </c>
    </row>
    <row r="7" customFormat="false" ht="15" hidden="false" customHeight="false" outlineLevel="0" collapsed="false">
      <c r="A7" s="60" t="s">
        <v>17</v>
      </c>
      <c r="B7" s="60" t="s">
        <v>67</v>
      </c>
      <c r="C7" s="61" t="s">
        <v>68</v>
      </c>
      <c r="D7" s="62" t="n">
        <v>2574412</v>
      </c>
    </row>
    <row r="8" customFormat="false" ht="15" hidden="false" customHeight="false" outlineLevel="0" collapsed="false">
      <c r="A8" s="57" t="s">
        <v>21</v>
      </c>
      <c r="B8" s="57" t="s">
        <v>69</v>
      </c>
      <c r="C8" s="58" t="s">
        <v>70</v>
      </c>
      <c r="D8" s="59" t="n">
        <v>2568928</v>
      </c>
    </row>
    <row r="9" customFormat="false" ht="15" hidden="false" customHeight="false" outlineLevel="0" collapsed="false">
      <c r="A9" s="60" t="s">
        <v>25</v>
      </c>
      <c r="B9" s="60" t="s">
        <v>71</v>
      </c>
      <c r="C9" s="61" t="s">
        <v>72</v>
      </c>
      <c r="D9" s="62" t="n">
        <v>2416339</v>
      </c>
    </row>
    <row r="10" customFormat="false" ht="15" hidden="false" customHeight="false" outlineLevel="0" collapsed="false">
      <c r="A10" s="57" t="s">
        <v>29</v>
      </c>
      <c r="B10" s="57" t="s">
        <v>73</v>
      </c>
      <c r="C10" s="58" t="s">
        <v>74</v>
      </c>
      <c r="D10" s="59" t="n">
        <v>2279686</v>
      </c>
    </row>
    <row r="11" customFormat="false" ht="15" hidden="false" customHeight="false" outlineLevel="0" collapsed="false">
      <c r="A11" s="60" t="s">
        <v>33</v>
      </c>
      <c r="B11" s="60" t="s">
        <v>75</v>
      </c>
      <c r="C11" s="61" t="s">
        <v>76</v>
      </c>
      <c r="D11" s="62" t="n">
        <v>1829225</v>
      </c>
    </row>
    <row r="12" customFormat="false" ht="15" hidden="false" customHeight="false" outlineLevel="0" collapsed="false">
      <c r="A12" s="57" t="s">
        <v>37</v>
      </c>
      <c r="B12" s="57" t="s">
        <v>77</v>
      </c>
      <c r="C12" s="58" t="s">
        <v>78</v>
      </c>
      <c r="D12" s="59" t="n">
        <v>1587707</v>
      </c>
    </row>
    <row r="13" customFormat="false" ht="15" hidden="false" customHeight="false" outlineLevel="0" collapsed="false">
      <c r="A13" s="60" t="s">
        <v>41</v>
      </c>
      <c r="B13" s="60" t="s">
        <v>79</v>
      </c>
      <c r="C13" s="61" t="s">
        <v>80</v>
      </c>
      <c r="D13" s="62" t="n">
        <v>1494599</v>
      </c>
    </row>
    <row r="14" customFormat="false" ht="15" hidden="false" customHeight="false" outlineLevel="0" collapsed="false">
      <c r="A14" s="57" t="s">
        <v>45</v>
      </c>
      <c r="B14" s="57" t="s">
        <v>81</v>
      </c>
      <c r="C14" s="58" t="s">
        <v>82</v>
      </c>
      <c r="D14" s="59" t="n">
        <v>1398531</v>
      </c>
    </row>
    <row r="15" customFormat="false" ht="15" hidden="false" customHeight="false" outlineLevel="0" collapsed="false">
      <c r="A15" s="60" t="s">
        <v>49</v>
      </c>
      <c r="B15" s="60" t="s">
        <v>83</v>
      </c>
      <c r="C15" s="61" t="s">
        <v>84</v>
      </c>
      <c r="D15" s="62" t="n">
        <v>1389322</v>
      </c>
    </row>
    <row r="16" customFormat="false" ht="15" hidden="false" customHeight="false" outlineLevel="0" collapsed="false">
      <c r="A16" s="57" t="s">
        <v>53</v>
      </c>
      <c r="B16" s="57" t="s">
        <v>87</v>
      </c>
      <c r="C16" s="58" t="s">
        <v>88</v>
      </c>
      <c r="D16" s="59" t="n">
        <v>1088057</v>
      </c>
    </row>
    <row r="17" customFormat="false" ht="15" hidden="false" customHeight="false" outlineLevel="0" collapsed="false">
      <c r="A17" s="60" t="s">
        <v>57</v>
      </c>
      <c r="B17" s="60" t="s">
        <v>150</v>
      </c>
      <c r="C17" s="61" t="s">
        <v>151</v>
      </c>
      <c r="D17" s="62" t="n">
        <v>994464</v>
      </c>
    </row>
    <row r="18" customFormat="false" ht="15" hidden="false" customHeight="false" outlineLevel="0" collapsed="false">
      <c r="A18" s="57" t="s">
        <v>7</v>
      </c>
      <c r="B18" s="57" t="s">
        <v>152</v>
      </c>
      <c r="C18" s="58" t="s">
        <v>153</v>
      </c>
      <c r="D18" s="59" t="n">
        <v>954537</v>
      </c>
    </row>
    <row r="19" customFormat="false" ht="15" hidden="false" customHeight="false" outlineLevel="0" collapsed="false">
      <c r="A19" s="60" t="s">
        <v>11</v>
      </c>
      <c r="B19" s="60" t="s">
        <v>134</v>
      </c>
      <c r="C19" s="61" t="s">
        <v>154</v>
      </c>
      <c r="D19" s="62" t="n">
        <v>902644</v>
      </c>
    </row>
    <row r="20" customFormat="false" ht="15" hidden="false" customHeight="false" outlineLevel="0" collapsed="false">
      <c r="A20" s="57" t="s">
        <v>15</v>
      </c>
      <c r="B20" s="57" t="s">
        <v>155</v>
      </c>
      <c r="C20" s="58" t="s">
        <v>156</v>
      </c>
      <c r="D20" s="59" t="n">
        <v>888679</v>
      </c>
    </row>
    <row r="21" customFormat="false" ht="15" hidden="false" customHeight="false" outlineLevel="0" collapsed="false">
      <c r="A21" s="60" t="s">
        <v>19</v>
      </c>
      <c r="B21" s="60" t="s">
        <v>157</v>
      </c>
      <c r="C21" s="61" t="s">
        <v>158</v>
      </c>
      <c r="D21" s="62" t="n">
        <v>785368</v>
      </c>
    </row>
    <row r="22" customFormat="false" ht="15" hidden="false" customHeight="false" outlineLevel="0" collapsed="false">
      <c r="A22" s="57" t="s">
        <v>23</v>
      </c>
      <c r="B22" s="57" t="s">
        <v>122</v>
      </c>
      <c r="C22" s="58" t="s">
        <v>159</v>
      </c>
      <c r="D22" s="59" t="n">
        <v>682932</v>
      </c>
    </row>
    <row r="23" customFormat="false" ht="15" hidden="false" customHeight="false" outlineLevel="0" collapsed="false">
      <c r="A23" s="60" t="s">
        <v>27</v>
      </c>
      <c r="B23" s="60" t="s">
        <v>160</v>
      </c>
      <c r="C23" s="61" t="s">
        <v>161</v>
      </c>
      <c r="D23" s="62" t="n">
        <v>628849</v>
      </c>
    </row>
    <row r="24" customFormat="false" ht="15" hidden="false" customHeight="false" outlineLevel="0" collapsed="false">
      <c r="A24" s="57" t="s">
        <v>31</v>
      </c>
      <c r="B24" s="57" t="s">
        <v>104</v>
      </c>
      <c r="C24" s="58" t="s">
        <v>162</v>
      </c>
      <c r="D24" s="59" t="n">
        <v>576361</v>
      </c>
    </row>
    <row r="25" customFormat="false" ht="15" hidden="false" customHeight="false" outlineLevel="0" collapsed="false">
      <c r="A25" s="60" t="s">
        <v>35</v>
      </c>
      <c r="B25" s="60" t="s">
        <v>163</v>
      </c>
      <c r="C25" s="61" t="s">
        <v>164</v>
      </c>
      <c r="D25" s="62" t="n">
        <v>514873</v>
      </c>
    </row>
    <row r="26" customFormat="false" ht="15" hidden="false" customHeight="false" outlineLevel="0" collapsed="false">
      <c r="A26" s="57" t="s">
        <v>39</v>
      </c>
      <c r="B26" s="57" t="s">
        <v>165</v>
      </c>
      <c r="C26" s="58" t="s">
        <v>166</v>
      </c>
      <c r="D26" s="59" t="n">
        <v>487200</v>
      </c>
    </row>
    <row r="27" customFormat="false" ht="15" hidden="false" customHeight="false" outlineLevel="0" collapsed="false">
      <c r="A27" s="60" t="s">
        <v>43</v>
      </c>
      <c r="B27" s="60" t="s">
        <v>167</v>
      </c>
      <c r="C27" s="61" t="s">
        <v>168</v>
      </c>
      <c r="D27" s="62" t="n">
        <v>470169</v>
      </c>
    </row>
    <row r="28" customFormat="false" ht="15" hidden="false" customHeight="false" outlineLevel="0" collapsed="false">
      <c r="A28" s="57" t="s">
        <v>47</v>
      </c>
      <c r="B28" s="57" t="s">
        <v>169</v>
      </c>
      <c r="C28" s="58" t="s">
        <v>170</v>
      </c>
      <c r="D28" s="59" t="n">
        <v>387852</v>
      </c>
    </row>
    <row r="29" customFormat="false" ht="15" hidden="false" customHeight="false" outlineLevel="0" collapsed="false">
      <c r="A29" s="60" t="s">
        <v>51</v>
      </c>
      <c r="B29" s="60" t="s">
        <v>108</v>
      </c>
      <c r="C29" s="61" t="s">
        <v>171</v>
      </c>
      <c r="D29" s="62" t="n">
        <v>342800</v>
      </c>
    </row>
    <row r="30" customFormat="false" ht="15" hidden="false" customHeight="false" outlineLevel="0" collapsed="false">
      <c r="A30" s="57" t="s">
        <v>55</v>
      </c>
      <c r="B30" s="57" t="s">
        <v>128</v>
      </c>
      <c r="C30" s="58" t="s">
        <v>172</v>
      </c>
      <c r="D30" s="59" t="n">
        <v>323625</v>
      </c>
    </row>
    <row r="31" customFormat="false" ht="15" hidden="false" customHeight="false" outlineLevel="0" collapsed="false">
      <c r="A31" s="47" t="s">
        <v>173</v>
      </c>
      <c r="B31" s="47"/>
      <c r="C31" s="47"/>
      <c r="D31" s="63" t="n">
        <f aca="false">SUM(D4:D30)</f>
        <v>49175449</v>
      </c>
    </row>
    <row r="32" customFormat="false" ht="15" hidden="false" customHeight="false" outlineLevel="0" collapsed="false">
      <c r="A32" s="64" t="s">
        <v>89</v>
      </c>
      <c r="B32" s="64"/>
      <c r="C32" s="64"/>
      <c r="D32" s="65" t="n">
        <f aca="false">D31/D33</f>
        <v>0.231322709285164</v>
      </c>
    </row>
    <row r="33" customFormat="false" ht="15" hidden="false" customHeight="false" outlineLevel="0" collapsed="false">
      <c r="A33" s="34" t="s">
        <v>90</v>
      </c>
      <c r="B33" s="34"/>
      <c r="C33" s="34"/>
      <c r="D33" s="66" t="n">
        <f aca="false">'TABELA 1'!G16</f>
        <v>212583750</v>
      </c>
    </row>
    <row r="35" customFormat="false" ht="15" hidden="false" customHeight="false" outlineLevel="0" collapsed="false">
      <c r="A35" s="0" t="s">
        <v>60</v>
      </c>
    </row>
  </sheetData>
  <mergeCells count="4">
    <mergeCell ref="A1:D1"/>
    <mergeCell ref="A31:C31"/>
    <mergeCell ref="A32:C32"/>
    <mergeCell ref="A33:C3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2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B5" activeCellId="0" sqref="B5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38.86"/>
    <col collapsed="false" customWidth="true" hidden="false" outlineLevel="0" max="3" min="3" style="0" width="14.7"/>
    <col collapsed="false" customWidth="true" hidden="false" outlineLevel="0" max="7" min="6" style="0" width="12.42"/>
  </cols>
  <sheetData>
    <row r="1" customFormat="false" ht="63" hidden="false" customHeight="true" outlineLevel="0" collapsed="false">
      <c r="A1" s="67" t="s">
        <v>174</v>
      </c>
      <c r="B1" s="67"/>
      <c r="C1" s="67"/>
    </row>
    <row r="2" customFormat="false" ht="15" hidden="false" customHeight="false" outlineLevel="0" collapsed="false">
      <c r="A2" s="29"/>
      <c r="B2" s="29"/>
      <c r="C2" s="29"/>
    </row>
    <row r="3" customFormat="false" ht="29.25" hidden="false" customHeight="true" outlineLevel="0" collapsed="false">
      <c r="A3" s="68" t="s">
        <v>1</v>
      </c>
      <c r="B3" s="69" t="s">
        <v>175</v>
      </c>
      <c r="C3" s="68" t="s">
        <v>3</v>
      </c>
    </row>
    <row r="4" customFormat="false" ht="15" hidden="false" customHeight="false" outlineLevel="0" collapsed="false">
      <c r="A4" s="57" t="s">
        <v>5</v>
      </c>
      <c r="B4" s="70" t="s">
        <v>176</v>
      </c>
      <c r="C4" s="71" t="n">
        <v>21518955</v>
      </c>
    </row>
    <row r="5" customFormat="false" ht="15" hidden="false" customHeight="false" outlineLevel="0" collapsed="false">
      <c r="A5" s="60" t="s">
        <v>9</v>
      </c>
      <c r="B5" s="72" t="s">
        <v>177</v>
      </c>
      <c r="C5" s="73" t="n">
        <v>12936629</v>
      </c>
    </row>
    <row r="6" customFormat="false" ht="15" hidden="false" customHeight="false" outlineLevel="0" collapsed="false">
      <c r="A6" s="57" t="s">
        <v>13</v>
      </c>
      <c r="B6" s="70" t="s">
        <v>178</v>
      </c>
      <c r="C6" s="71" t="n">
        <v>5997565</v>
      </c>
    </row>
    <row r="7" customFormat="false" ht="15" hidden="false" customHeight="false" outlineLevel="0" collapsed="false">
      <c r="A7" s="60" t="s">
        <v>17</v>
      </c>
      <c r="B7" s="72" t="s">
        <v>179</v>
      </c>
      <c r="C7" s="73" t="n">
        <v>4732087</v>
      </c>
    </row>
    <row r="8" customFormat="false" ht="15" hidden="false" customHeight="false" outlineLevel="0" collapsed="false">
      <c r="A8" s="57" t="s">
        <v>21</v>
      </c>
      <c r="B8" s="70" t="s">
        <v>180</v>
      </c>
      <c r="C8" s="71" t="n">
        <v>4167025</v>
      </c>
    </row>
    <row r="9" customFormat="false" ht="15" hidden="false" customHeight="false" outlineLevel="0" collapsed="false">
      <c r="A9" s="60" t="s">
        <v>25</v>
      </c>
      <c r="B9" s="72" t="s">
        <v>181</v>
      </c>
      <c r="C9" s="73" t="n">
        <v>4137255</v>
      </c>
    </row>
    <row r="10" customFormat="false" ht="15" hidden="false" customHeight="false" outlineLevel="0" collapsed="false">
      <c r="A10" s="57" t="s">
        <v>29</v>
      </c>
      <c r="B10" s="70" t="s">
        <v>182</v>
      </c>
      <c r="C10" s="71" t="n">
        <v>3954323</v>
      </c>
    </row>
    <row r="11" customFormat="false" ht="15" hidden="false" customHeight="false" outlineLevel="0" collapsed="false">
      <c r="A11" s="60" t="s">
        <v>33</v>
      </c>
      <c r="B11" s="72" t="s">
        <v>183</v>
      </c>
      <c r="C11" s="73" t="n">
        <v>3697928</v>
      </c>
    </row>
    <row r="12" customFormat="false" ht="15" hidden="false" customHeight="false" outlineLevel="0" collapsed="false">
      <c r="A12" s="57" t="s">
        <v>37</v>
      </c>
      <c r="B12" s="70" t="s">
        <v>184</v>
      </c>
      <c r="C12" s="71" t="n">
        <v>3623647</v>
      </c>
    </row>
    <row r="13" customFormat="false" ht="15" hidden="false" customHeight="false" outlineLevel="0" collapsed="false">
      <c r="A13" s="60" t="s">
        <v>41</v>
      </c>
      <c r="B13" s="72" t="s">
        <v>185</v>
      </c>
      <c r="C13" s="73" t="n">
        <v>3305102</v>
      </c>
    </row>
    <row r="14" customFormat="false" ht="15" hidden="false" customHeight="false" outlineLevel="0" collapsed="false">
      <c r="A14" s="57" t="s">
        <v>45</v>
      </c>
      <c r="B14" s="70" t="s">
        <v>186</v>
      </c>
      <c r="C14" s="71" t="n">
        <v>2783002</v>
      </c>
    </row>
    <row r="15" customFormat="false" ht="15" hidden="false" customHeight="false" outlineLevel="0" collapsed="false">
      <c r="A15" s="60" t="s">
        <v>49</v>
      </c>
      <c r="B15" s="72" t="s">
        <v>187</v>
      </c>
      <c r="C15" s="73" t="n">
        <v>2724808</v>
      </c>
    </row>
    <row r="16" customFormat="false" ht="15" hidden="false" customHeight="false" outlineLevel="0" collapsed="false">
      <c r="A16" s="57" t="s">
        <v>53</v>
      </c>
      <c r="B16" s="70" t="s">
        <v>188</v>
      </c>
      <c r="C16" s="71" t="n">
        <v>2593344</v>
      </c>
    </row>
    <row r="17" customFormat="false" ht="15" hidden="false" customHeight="false" outlineLevel="0" collapsed="false">
      <c r="A17" s="60" t="s">
        <v>57</v>
      </c>
      <c r="B17" s="72" t="s">
        <v>189</v>
      </c>
      <c r="C17" s="73" t="n">
        <v>2539097</v>
      </c>
    </row>
    <row r="18" customFormat="false" ht="15" hidden="false" customHeight="false" outlineLevel="0" collapsed="false">
      <c r="A18" s="57" t="s">
        <v>7</v>
      </c>
      <c r="B18" s="70" t="s">
        <v>190</v>
      </c>
      <c r="C18" s="71" t="n">
        <v>2258150</v>
      </c>
    </row>
    <row r="19" customFormat="false" ht="15" hidden="false" customHeight="false" outlineLevel="0" collapsed="false">
      <c r="A19" s="60" t="s">
        <v>11</v>
      </c>
      <c r="B19" s="72" t="s">
        <v>191</v>
      </c>
      <c r="C19" s="73" t="n">
        <v>2025668</v>
      </c>
    </row>
    <row r="20" customFormat="false" ht="15" hidden="false" customHeight="false" outlineLevel="0" collapsed="false">
      <c r="A20" s="57" t="s">
        <v>15</v>
      </c>
      <c r="B20" s="70" t="s">
        <v>192</v>
      </c>
      <c r="C20" s="71" t="n">
        <v>1862976</v>
      </c>
    </row>
    <row r="21" customFormat="false" ht="15" hidden="false" customHeight="false" outlineLevel="0" collapsed="false">
      <c r="A21" s="60" t="s">
        <v>19</v>
      </c>
      <c r="B21" s="72" t="s">
        <v>193</v>
      </c>
      <c r="C21" s="73" t="n">
        <v>1722253</v>
      </c>
    </row>
    <row r="22" customFormat="false" ht="15" hidden="false" customHeight="false" outlineLevel="0" collapsed="false">
      <c r="A22" s="57" t="s">
        <v>23</v>
      </c>
      <c r="B22" s="70" t="s">
        <v>194</v>
      </c>
      <c r="C22" s="71" t="n">
        <v>1702452</v>
      </c>
    </row>
    <row r="23" customFormat="false" ht="15" hidden="false" customHeight="false" outlineLevel="0" collapsed="false">
      <c r="A23" s="60" t="s">
        <v>27</v>
      </c>
      <c r="B23" s="72" t="s">
        <v>195</v>
      </c>
      <c r="C23" s="73" t="n">
        <v>1607422</v>
      </c>
    </row>
    <row r="24" customFormat="false" ht="15" hidden="false" customHeight="false" outlineLevel="0" collapsed="false">
      <c r="A24" s="57" t="s">
        <v>31</v>
      </c>
      <c r="B24" s="70" t="s">
        <v>196</v>
      </c>
      <c r="C24" s="71" t="n">
        <v>1569222</v>
      </c>
    </row>
    <row r="25" customFormat="false" ht="15" hidden="false" customHeight="false" outlineLevel="0" collapsed="false">
      <c r="A25" s="60" t="s">
        <v>35</v>
      </c>
      <c r="B25" s="72" t="s">
        <v>197</v>
      </c>
      <c r="C25" s="73" t="n">
        <v>1568246</v>
      </c>
    </row>
    <row r="26" customFormat="false" ht="15" hidden="false" customHeight="false" outlineLevel="0" collapsed="false">
      <c r="A26" s="57" t="s">
        <v>39</v>
      </c>
      <c r="B26" s="70" t="s">
        <v>198</v>
      </c>
      <c r="C26" s="71" t="n">
        <v>1461218</v>
      </c>
    </row>
    <row r="27" customFormat="false" ht="15" hidden="false" customHeight="false" outlineLevel="0" collapsed="false">
      <c r="A27" s="60" t="s">
        <v>43</v>
      </c>
      <c r="B27" s="72" t="s">
        <v>199</v>
      </c>
      <c r="C27" s="73" t="n">
        <v>1380923</v>
      </c>
    </row>
    <row r="28" customFormat="false" ht="15" hidden="false" customHeight="false" outlineLevel="0" collapsed="false">
      <c r="A28" s="57" t="s">
        <v>47</v>
      </c>
      <c r="B28" s="70" t="s">
        <v>200</v>
      </c>
      <c r="C28" s="71" t="n">
        <v>1347703</v>
      </c>
    </row>
    <row r="29" customFormat="false" ht="15" hidden="false" customHeight="false" outlineLevel="0" collapsed="false">
      <c r="A29" s="60" t="s">
        <v>51</v>
      </c>
      <c r="B29" s="72" t="s">
        <v>201</v>
      </c>
      <c r="C29" s="73" t="n">
        <v>1313792</v>
      </c>
    </row>
    <row r="30" customFormat="false" ht="15" hidden="false" customHeight="false" outlineLevel="0" collapsed="false">
      <c r="A30" s="57" t="s">
        <v>55</v>
      </c>
      <c r="B30" s="70" t="s">
        <v>202</v>
      </c>
      <c r="C30" s="71" t="n">
        <v>1298453</v>
      </c>
    </row>
    <row r="31" customFormat="false" ht="15" hidden="false" customHeight="false" outlineLevel="0" collapsed="false">
      <c r="A31" s="60" t="s">
        <v>203</v>
      </c>
      <c r="B31" s="72" t="s">
        <v>204</v>
      </c>
      <c r="C31" s="73" t="n">
        <v>1134425</v>
      </c>
    </row>
    <row r="32" customFormat="false" ht="15" hidden="false" customHeight="false" outlineLevel="0" collapsed="false">
      <c r="A32" s="57" t="s">
        <v>205</v>
      </c>
      <c r="B32" s="70" t="s">
        <v>206</v>
      </c>
      <c r="C32" s="71" t="n">
        <v>1125446</v>
      </c>
    </row>
    <row r="33" customFormat="false" ht="15" hidden="false" customHeight="false" outlineLevel="0" collapsed="false">
      <c r="A33" s="60" t="s">
        <v>207</v>
      </c>
      <c r="B33" s="72" t="s">
        <v>208</v>
      </c>
      <c r="C33" s="73" t="n">
        <v>1006051</v>
      </c>
    </row>
    <row r="34" customFormat="false" ht="15" hidden="false" customHeight="false" outlineLevel="0" collapsed="false">
      <c r="A34" s="34" t="s">
        <v>59</v>
      </c>
      <c r="B34" s="34"/>
      <c r="C34" s="59" t="n">
        <f aca="false">SUM(C4:C33)</f>
        <v>103095167</v>
      </c>
    </row>
    <row r="35" customFormat="false" ht="15" hidden="false" customHeight="false" outlineLevel="0" collapsed="false">
      <c r="A35" s="64" t="s">
        <v>89</v>
      </c>
      <c r="B35" s="64"/>
      <c r="C35" s="74" t="n">
        <f aca="false">C34/C36</f>
        <v>0.484962594742072</v>
      </c>
    </row>
    <row r="36" customFormat="false" ht="15" hidden="false" customHeight="false" outlineLevel="0" collapsed="false">
      <c r="A36" s="64" t="s">
        <v>90</v>
      </c>
      <c r="B36" s="64"/>
      <c r="C36" s="73" t="n">
        <f aca="false">'TABELA 1'!G16</f>
        <v>212583750</v>
      </c>
    </row>
    <row r="37" customFormat="false" ht="15" hidden="false" customHeight="false" outlineLevel="0" collapsed="false">
      <c r="A37" s="0" t="s">
        <v>60</v>
      </c>
    </row>
    <row r="38" customFormat="false" ht="15" hidden="false" customHeight="false" outlineLevel="0" collapsed="false">
      <c r="A38" s="0" t="s">
        <v>209</v>
      </c>
    </row>
    <row r="39" customFormat="false" ht="15" hidden="false" customHeight="false" outlineLevel="0" collapsed="false">
      <c r="A39" s="0" t="s">
        <v>210</v>
      </c>
    </row>
    <row r="40" customFormat="false" ht="15" hidden="false" customHeight="false" outlineLevel="0" collapsed="false">
      <c r="A40" s="0" t="s">
        <v>211</v>
      </c>
    </row>
    <row r="41" customFormat="false" ht="15" hidden="false" customHeight="false" outlineLevel="0" collapsed="false">
      <c r="A41" s="0" t="s">
        <v>212</v>
      </c>
    </row>
    <row r="42" customFormat="false" ht="15" hidden="false" customHeight="false" outlineLevel="0" collapsed="false">
      <c r="A42" s="0" t="s">
        <v>213</v>
      </c>
    </row>
  </sheetData>
  <mergeCells count="4">
    <mergeCell ref="A1:C1"/>
    <mergeCell ref="A34:B34"/>
    <mergeCell ref="A35:B35"/>
    <mergeCell ref="A36:B3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30" activeCellId="0" sqref="R3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1.71"/>
    <col collapsed="false" customWidth="true" hidden="false" outlineLevel="0" max="3" min="2" style="0" width="13.29"/>
    <col collapsed="false" customWidth="true" hidden="false" outlineLevel="0" max="8" min="4" style="0" width="14.28"/>
    <col collapsed="false" customWidth="true" hidden="false" outlineLevel="0" max="9" min="9" style="0" width="15.29"/>
    <col collapsed="false" customWidth="true" hidden="false" outlineLevel="0" max="12" min="12" style="0" width="13.29"/>
    <col collapsed="false" customWidth="true" hidden="false" outlineLevel="0" max="13" min="13" style="0" width="22.28"/>
    <col collapsed="false" customWidth="true" hidden="false" outlineLevel="0" max="18" min="14" style="0" width="14.57"/>
    <col collapsed="false" customWidth="true" hidden="false" outlineLevel="0" max="19" min="19" style="0" width="15.57"/>
    <col collapsed="false" customWidth="true" hidden="false" outlineLevel="0" max="20" min="20" style="0" width="14.43"/>
    <col collapsed="false" customWidth="true" hidden="false" outlineLevel="0" max="21" min="21" style="0" width="15.29"/>
  </cols>
  <sheetData>
    <row r="1" customFormat="false" ht="15" hidden="false" customHeight="false" outlineLevel="0" collapsed="false">
      <c r="M1" s="75" t="s">
        <v>214</v>
      </c>
      <c r="W1" s="75" t="s">
        <v>214</v>
      </c>
    </row>
    <row r="2" customFormat="false" ht="15" hidden="false" customHeight="false" outlineLevel="0" collapsed="false">
      <c r="B2" s="0" t="s">
        <v>215</v>
      </c>
      <c r="C2" s="0" t="s">
        <v>216</v>
      </c>
      <c r="D2" s="0" t="s">
        <v>217</v>
      </c>
      <c r="E2" s="0" t="s">
        <v>218</v>
      </c>
      <c r="F2" s="0" t="s">
        <v>219</v>
      </c>
      <c r="G2" s="0" t="s">
        <v>220</v>
      </c>
      <c r="H2" s="0" t="s">
        <v>221</v>
      </c>
      <c r="M2" s="76"/>
      <c r="N2" s="76" t="s">
        <v>215</v>
      </c>
      <c r="O2" s="76" t="s">
        <v>216</v>
      </c>
      <c r="P2" s="76" t="s">
        <v>217</v>
      </c>
      <c r="Q2" s="76" t="s">
        <v>218</v>
      </c>
      <c r="R2" s="76" t="s">
        <v>219</v>
      </c>
      <c r="S2" s="76" t="s">
        <v>220</v>
      </c>
      <c r="T2" s="76" t="s">
        <v>221</v>
      </c>
      <c r="U2" s="76" t="s">
        <v>222</v>
      </c>
      <c r="W2" s="76"/>
      <c r="X2" s="76" t="s">
        <v>215</v>
      </c>
      <c r="Y2" s="76" t="s">
        <v>216</v>
      </c>
      <c r="Z2" s="76" t="s">
        <v>217</v>
      </c>
      <c r="AA2" s="76" t="s">
        <v>218</v>
      </c>
      <c r="AB2" s="76" t="s">
        <v>219</v>
      </c>
      <c r="AC2" s="76" t="s">
        <v>220</v>
      </c>
      <c r="AD2" s="76" t="s">
        <v>221</v>
      </c>
      <c r="AE2" s="76" t="s">
        <v>222</v>
      </c>
    </row>
    <row r="3" customFormat="false" ht="15" hidden="false" customHeight="false" outlineLevel="0" collapsed="false">
      <c r="A3" s="0" t="s">
        <v>223</v>
      </c>
      <c r="B3" s="77" t="n">
        <f aca="false">B7/$I7</f>
        <v>0.231238779174147</v>
      </c>
      <c r="C3" s="77" t="n">
        <f aca="false">C7/$I7</f>
        <v>0.21149012567325</v>
      </c>
      <c r="D3" s="77" t="n">
        <f aca="false">D7/$I7</f>
        <v>0.243626570915619</v>
      </c>
      <c r="E3" s="77" t="n">
        <f aca="false">E7/$I7</f>
        <v>0.19245960502693</v>
      </c>
      <c r="F3" s="77" t="n">
        <f aca="false">F7/$I7</f>
        <v>0.0608617594254937</v>
      </c>
      <c r="G3" s="77" t="n">
        <f aca="false">G7/$I7</f>
        <v>0.051705565529623</v>
      </c>
      <c r="H3" s="77" t="n">
        <f aca="false">H7/$I7</f>
        <v>0.00861759425493716</v>
      </c>
      <c r="I3" s="78" t="n">
        <v>5570</v>
      </c>
      <c r="M3" s="76" t="s">
        <v>40</v>
      </c>
      <c r="N3" s="78" t="n">
        <v>26070</v>
      </c>
      <c r="O3" s="78" t="n">
        <v>108705</v>
      </c>
      <c r="P3" s="78" t="n">
        <v>187247</v>
      </c>
      <c r="Q3" s="78" t="n">
        <v>337093</v>
      </c>
      <c r="R3" s="78" t="n">
        <v>215779</v>
      </c>
      <c r="S3" s="78" t="n">
        <v>356460</v>
      </c>
      <c r="T3" s="78" t="n">
        <v>514873</v>
      </c>
      <c r="U3" s="78" t="n">
        <v>1746227</v>
      </c>
      <c r="W3" s="76" t="s">
        <v>40</v>
      </c>
      <c r="X3" s="77" t="n">
        <f aca="false">IF(N3/$U3=0,"",N3/$U3)</f>
        <v>0.0149293304936872</v>
      </c>
      <c r="Y3" s="77" t="n">
        <f aca="false">IF(O3/$U3=0,"",O3/$U3)</f>
        <v>0.0622513567823656</v>
      </c>
      <c r="Z3" s="77" t="n">
        <f aca="false">IF(P3/$U3=0,"",P3/$U3)</f>
        <v>0.107229472456903</v>
      </c>
      <c r="AA3" s="77" t="n">
        <f aca="false">IF(Q3/$U3=0,"",Q3/$U3)</f>
        <v>0.19304076732292</v>
      </c>
      <c r="AB3" s="77" t="n">
        <f aca="false">IF(R3/$U3=0,"",R3/$U3)</f>
        <v>0.123568699831122</v>
      </c>
      <c r="AC3" s="77" t="n">
        <f aca="false">IF(S3/$U3=0,"",S3/$U3)</f>
        <v>0.204131536163397</v>
      </c>
      <c r="AD3" s="77" t="n">
        <f aca="false">IF(T3/$U3=0,"",T3/$U3)</f>
        <v>0.294848836949606</v>
      </c>
      <c r="AE3" s="77" t="n">
        <f aca="false">IF(U3/$U3=0,"",U3/$U3)</f>
        <v>1</v>
      </c>
      <c r="AF3" s="79"/>
    </row>
    <row r="4" customFormat="false" ht="15" hidden="false" customHeight="false" outlineLevel="0" collapsed="false">
      <c r="A4" s="0" t="s">
        <v>224</v>
      </c>
      <c r="B4" s="77" t="n">
        <f aca="false">B8/$I8</f>
        <v>0.0204388811468421</v>
      </c>
      <c r="C4" s="77" t="n">
        <f aca="false">C8/$I8</f>
        <v>0.0396538164370513</v>
      </c>
      <c r="D4" s="77" t="n">
        <f aca="false">D8/$I8</f>
        <v>0.0907115901380044</v>
      </c>
      <c r="E4" s="77" t="n">
        <f aca="false">E8/$I8</f>
        <v>0.155810719304745</v>
      </c>
      <c r="F4" s="77" t="n">
        <f aca="false">F8/$I8</f>
        <v>0.111671230750234</v>
      </c>
      <c r="G4" s="77" t="n">
        <f aca="false">G8/$I8</f>
        <v>0.272726715941364</v>
      </c>
      <c r="H4" s="77" t="n">
        <f aca="false">H8/$I8</f>
        <v>0.30898704628176</v>
      </c>
      <c r="I4" s="77" t="n">
        <f aca="false">I8/$I8</f>
        <v>1</v>
      </c>
      <c r="M4" s="76" t="s">
        <v>48</v>
      </c>
      <c r="N4" s="78"/>
      <c r="O4" s="78" t="n">
        <v>25503</v>
      </c>
      <c r="P4" s="78" t="n">
        <v>170295</v>
      </c>
      <c r="Q4" s="78" t="n">
        <v>198599</v>
      </c>
      <c r="R4" s="78" t="n">
        <v>98382</v>
      </c>
      <c r="S4" s="78" t="n">
        <v>387852</v>
      </c>
      <c r="T4" s="78"/>
      <c r="U4" s="78" t="n">
        <v>880631</v>
      </c>
      <c r="W4" s="76" t="s">
        <v>48</v>
      </c>
      <c r="X4" s="77" t="str">
        <f aca="false">IF(N4/$U4=0,"",N4/$U4)</f>
        <v/>
      </c>
      <c r="Y4" s="77" t="n">
        <f aca="false">IF(O4/$U4=0,"",O4/$U4)</f>
        <v>0.0289599162418766</v>
      </c>
      <c r="Z4" s="77" t="n">
        <f aca="false">IF(P4/$U4=0,"",P4/$U4)</f>
        <v>0.193378384363031</v>
      </c>
      <c r="AA4" s="77" t="n">
        <f aca="false">IF(Q4/$U4=0,"",Q4/$U4)</f>
        <v>0.22551897446263</v>
      </c>
      <c r="AB4" s="77" t="n">
        <f aca="false">IF(R4/$U4=0,"",R4/$U4)</f>
        <v>0.11171762066064</v>
      </c>
      <c r="AC4" s="77" t="n">
        <f aca="false">IF(S4/$U4=0,"",S4/$U4)</f>
        <v>0.440425104271823</v>
      </c>
      <c r="AD4" s="77" t="str">
        <f aca="false">IF(T4/$U4=0,"",T4/$U4)</f>
        <v/>
      </c>
      <c r="AE4" s="77" t="n">
        <f aca="false">IF(U4/$U4=0,"",U4/$U4)</f>
        <v>1</v>
      </c>
      <c r="AF4" s="79"/>
    </row>
    <row r="5" customFormat="false" ht="15" hidden="false" customHeight="false" outlineLevel="0" collapsed="false">
      <c r="B5" s="77"/>
      <c r="C5" s="77"/>
      <c r="D5" s="77"/>
      <c r="E5" s="77"/>
      <c r="F5" s="77"/>
      <c r="G5" s="77"/>
      <c r="H5" s="77"/>
      <c r="I5" s="80"/>
      <c r="M5" s="76" t="s">
        <v>54</v>
      </c>
      <c r="N5" s="78"/>
      <c r="O5" s="78" t="n">
        <v>9397</v>
      </c>
      <c r="P5" s="78" t="n">
        <v>331721</v>
      </c>
      <c r="Q5" s="78" t="n">
        <v>800553</v>
      </c>
      <c r="R5" s="78" t="n">
        <v>534685</v>
      </c>
      <c r="S5" s="78" t="n">
        <v>325167</v>
      </c>
      <c r="T5" s="78" t="n">
        <v>2279686</v>
      </c>
      <c r="U5" s="78" t="n">
        <v>4281209</v>
      </c>
      <c r="W5" s="76" t="s">
        <v>54</v>
      </c>
      <c r="X5" s="77" t="str">
        <f aca="false">IF(N5/$U5=0,"",N5/$U5)</f>
        <v/>
      </c>
      <c r="Y5" s="77" t="n">
        <f aca="false">IF(O5/$U5=0,"",O5/$U5)</f>
        <v>0.0021949407281915</v>
      </c>
      <c r="Z5" s="77" t="n">
        <f aca="false">IF(P5/$U5=0,"",P5/$U5)</f>
        <v>0.0774830193994267</v>
      </c>
      <c r="AA5" s="77" t="n">
        <f aca="false">IF(Q5/$U5=0,"",Q5/$U5)</f>
        <v>0.186992272509938</v>
      </c>
      <c r="AB5" s="77" t="n">
        <f aca="false">IF(R5/$U5=0,"",R5/$U5)</f>
        <v>0.124891123044916</v>
      </c>
      <c r="AC5" s="77" t="n">
        <f aca="false">IF(S5/$U5=0,"",S5/$U5)</f>
        <v>0.0759521434249064</v>
      </c>
      <c r="AD5" s="77" t="n">
        <f aca="false">IF(T5/$U5=0,"",T5/$U5)</f>
        <v>0.532486500892622</v>
      </c>
      <c r="AE5" s="77" t="n">
        <f aca="false">IF(U5/$U5=0,"",U5/$U5)</f>
        <v>1</v>
      </c>
      <c r="AF5" s="79"/>
    </row>
    <row r="6" customFormat="false" ht="15" hidden="false" customHeight="false" outlineLevel="0" collapsed="false">
      <c r="B6" s="0" t="s">
        <v>215</v>
      </c>
      <c r="C6" s="0" t="s">
        <v>216</v>
      </c>
      <c r="D6" s="0" t="s">
        <v>217</v>
      </c>
      <c r="E6" s="0" t="s">
        <v>218</v>
      </c>
      <c r="F6" s="0" t="s">
        <v>219</v>
      </c>
      <c r="G6" s="0" t="s">
        <v>220</v>
      </c>
      <c r="H6" s="0" t="s">
        <v>221</v>
      </c>
      <c r="M6" s="76" t="s">
        <v>56</v>
      </c>
      <c r="N6" s="78"/>
      <c r="O6" s="78" t="n">
        <v>17504</v>
      </c>
      <c r="P6" s="78" t="n">
        <v>104225</v>
      </c>
      <c r="Q6" s="78" t="n">
        <v>124895</v>
      </c>
      <c r="R6" s="78"/>
      <c r="S6" s="78" t="n">
        <v>470169</v>
      </c>
      <c r="T6" s="78"/>
      <c r="U6" s="78" t="n">
        <v>716793</v>
      </c>
      <c r="W6" s="76" t="s">
        <v>56</v>
      </c>
      <c r="X6" s="77" t="str">
        <f aca="false">IF(N6/$U6=0,"",N6/$U6)</f>
        <v/>
      </c>
      <c r="Y6" s="77" t="n">
        <f aca="false">IF(O6/$U6=0,"",O6/$U6)</f>
        <v>0.0244198813325465</v>
      </c>
      <c r="Z6" s="77" t="n">
        <f aca="false">IF(P6/$U6=0,"",P6/$U6)</f>
        <v>0.145404600770376</v>
      </c>
      <c r="AA6" s="77" t="n">
        <f aca="false">IF(Q6/$U6=0,"",Q6/$U6)</f>
        <v>0.174241377915242</v>
      </c>
      <c r="AB6" s="77" t="str">
        <f aca="false">IF(R6/$U6=0,"",R6/$U6)</f>
        <v/>
      </c>
      <c r="AC6" s="77" t="n">
        <f aca="false">IF(S6/$U6=0,"",S6/$U6)</f>
        <v>0.655934139981836</v>
      </c>
      <c r="AD6" s="77" t="str">
        <f aca="false">IF(T6/$U6=0,"",T6/$U6)</f>
        <v/>
      </c>
      <c r="AE6" s="77" t="n">
        <f aca="false">IF(U6/$U6=0,"",U6/$U6)</f>
        <v>1</v>
      </c>
      <c r="AF6" s="79"/>
    </row>
    <row r="7" customFormat="false" ht="15" hidden="false" customHeight="false" outlineLevel="0" collapsed="false">
      <c r="A7" s="0" t="s">
        <v>223</v>
      </c>
      <c r="B7" s="78" t="n">
        <v>1288</v>
      </c>
      <c r="C7" s="78" t="n">
        <v>1178</v>
      </c>
      <c r="D7" s="78" t="n">
        <v>1357</v>
      </c>
      <c r="E7" s="78" t="n">
        <v>1072</v>
      </c>
      <c r="F7" s="78" t="n">
        <v>339</v>
      </c>
      <c r="G7" s="78" t="n">
        <v>288</v>
      </c>
      <c r="H7" s="78" t="n">
        <v>48</v>
      </c>
      <c r="I7" s="78" t="n">
        <v>5570</v>
      </c>
      <c r="M7" s="76" t="s">
        <v>38</v>
      </c>
      <c r="N7" s="78" t="n">
        <v>8761</v>
      </c>
      <c r="O7" s="78" t="n">
        <v>74035</v>
      </c>
      <c r="P7" s="78" t="n">
        <v>427533</v>
      </c>
      <c r="Q7" s="78" t="n">
        <v>1995137</v>
      </c>
      <c r="R7" s="78" t="n">
        <v>1898786</v>
      </c>
      <c r="S7" s="78" t="n">
        <v>2353685</v>
      </c>
      <c r="T7" s="78" t="n">
        <v>1906369</v>
      </c>
      <c r="U7" s="78" t="n">
        <v>8664306</v>
      </c>
      <c r="W7" s="76" t="s">
        <v>38</v>
      </c>
      <c r="X7" s="77" t="n">
        <f aca="false">IF(N7/$U7=0,"",N7/$U7)</f>
        <v>0.00101116003982315</v>
      </c>
      <c r="Y7" s="77" t="n">
        <f aca="false">IF(O7/$U7=0,"",O7/$U7)</f>
        <v>0.00854482747954654</v>
      </c>
      <c r="Z7" s="77" t="n">
        <f aca="false">IF(P7/$U7=0,"",P7/$U7)</f>
        <v>0.0493441713623688</v>
      </c>
      <c r="AA7" s="77" t="n">
        <f aca="false">IF(Q7/$U7=0,"",Q7/$U7)</f>
        <v>0.230270837618154</v>
      </c>
      <c r="AB7" s="77" t="n">
        <f aca="false">IF(R7/$U7=0,"",R7/$U7)</f>
        <v>0.219150385501158</v>
      </c>
      <c r="AC7" s="77" t="n">
        <f aca="false">IF(S7/$U7=0,"",S7/$U7)</f>
        <v>0.271653032568333</v>
      </c>
      <c r="AD7" s="77" t="n">
        <f aca="false">IF(T7/$U7=0,"",T7/$U7)</f>
        <v>0.220025585430616</v>
      </c>
      <c r="AE7" s="77" t="n">
        <f aca="false">IF(U7/$U7=0,"",U7/$U7)</f>
        <v>1</v>
      </c>
      <c r="AF7" s="79"/>
    </row>
    <row r="8" customFormat="false" ht="15" hidden="false" customHeight="false" outlineLevel="0" collapsed="false">
      <c r="A8" s="0" t="s">
        <v>224</v>
      </c>
      <c r="B8" s="78" t="n">
        <f aca="false">N30</f>
        <v>4344974</v>
      </c>
      <c r="C8" s="78" t="n">
        <f aca="false">O30</f>
        <v>8429757</v>
      </c>
      <c r="D8" s="78" t="n">
        <f aca="false">P30</f>
        <v>19283810</v>
      </c>
      <c r="E8" s="78" t="n">
        <f aca="false">Q30</f>
        <v>33122827</v>
      </c>
      <c r="F8" s="78" t="n">
        <f aca="false">R30</f>
        <v>23739489</v>
      </c>
      <c r="G8" s="78" t="n">
        <f aca="false">S30</f>
        <v>57977268</v>
      </c>
      <c r="H8" s="78" t="n">
        <f aca="false">T30</f>
        <v>65685625</v>
      </c>
      <c r="I8" s="78" t="n">
        <f aca="false">U30</f>
        <v>212583750</v>
      </c>
      <c r="M8" s="76" t="s">
        <v>52</v>
      </c>
      <c r="N8" s="78" t="n">
        <v>13753</v>
      </c>
      <c r="O8" s="78" t="n">
        <v>21622</v>
      </c>
      <c r="P8" s="78" t="n">
        <v>69884</v>
      </c>
      <c r="Q8" s="78" t="n">
        <v>92025</v>
      </c>
      <c r="R8" s="78"/>
      <c r="S8" s="78" t="n">
        <v>605553</v>
      </c>
      <c r="T8" s="78"/>
      <c r="U8" s="78" t="n">
        <v>802837</v>
      </c>
      <c r="W8" s="76" t="s">
        <v>52</v>
      </c>
      <c r="X8" s="77" t="n">
        <f aca="false">IF(N8/$U8=0,"",N8/$U8)</f>
        <v>0.0171305009609672</v>
      </c>
      <c r="Y8" s="77" t="n">
        <f aca="false">IF(O8/$U8=0,"",O8/$U8)</f>
        <v>0.0269319924218739</v>
      </c>
      <c r="Z8" s="77" t="n">
        <f aca="false">IF(P8/$U8=0,"",P8/$U8)</f>
        <v>0.0870463120160132</v>
      </c>
      <c r="AA8" s="77" t="n">
        <f aca="false">IF(Q8/$U8=0,"",Q8/$U8)</f>
        <v>0.114624761937977</v>
      </c>
      <c r="AB8" s="77" t="str">
        <f aca="false">IF(R8/$U8=0,"",R8/$U8)</f>
        <v/>
      </c>
      <c r="AC8" s="77" t="n">
        <f aca="false">IF(S8/$U8=0,"",S8/$U8)</f>
        <v>0.754266432663168</v>
      </c>
      <c r="AD8" s="77" t="str">
        <f aca="false">IF(T8/$U8=0,"",T8/$U8)</f>
        <v/>
      </c>
      <c r="AE8" s="77" t="n">
        <f aca="false">IF(U8/$U8=0,"",U8/$U8)</f>
        <v>1</v>
      </c>
      <c r="AF8" s="79"/>
    </row>
    <row r="9" customFormat="false" ht="15" hidden="false" customHeight="false" outlineLevel="0" collapsed="false">
      <c r="B9" s="78"/>
      <c r="C9" s="78"/>
      <c r="D9" s="78"/>
      <c r="E9" s="78"/>
      <c r="F9" s="78"/>
      <c r="G9" s="78"/>
      <c r="H9" s="78"/>
      <c r="I9" s="78"/>
      <c r="M9" s="76" t="s">
        <v>44</v>
      </c>
      <c r="N9" s="78" t="n">
        <v>250723</v>
      </c>
      <c r="O9" s="78" t="n">
        <v>233955</v>
      </c>
      <c r="P9" s="78" t="n">
        <v>256207</v>
      </c>
      <c r="Q9" s="78" t="n">
        <v>118046</v>
      </c>
      <c r="R9" s="78" t="n">
        <v>213293</v>
      </c>
      <c r="S9" s="78" t="n">
        <v>505118</v>
      </c>
      <c r="T9" s="78"/>
      <c r="U9" s="78" t="n">
        <v>1577342</v>
      </c>
      <c r="W9" s="76" t="s">
        <v>44</v>
      </c>
      <c r="X9" s="77" t="n">
        <f aca="false">IF(N9/$U9=0,"",N9/$U9)</f>
        <v>0.15895284599028</v>
      </c>
      <c r="Y9" s="77" t="n">
        <f aca="false">IF(O9/$U9=0,"",O9/$U9)</f>
        <v>0.148322304230788</v>
      </c>
      <c r="Z9" s="77" t="n">
        <f aca="false">IF(P9/$U9=0,"",P9/$U9)</f>
        <v>0.162429580902556</v>
      </c>
      <c r="AA9" s="77" t="n">
        <f aca="false">IF(Q9/$U9=0,"",Q9/$U9)</f>
        <v>0.0748385575227186</v>
      </c>
      <c r="AB9" s="77" t="n">
        <f aca="false">IF(R9/$U9=0,"",R9/$U9)</f>
        <v>0.135223052451529</v>
      </c>
      <c r="AC9" s="77" t="n">
        <f aca="false">IF(S9/$U9=0,"",S9/$U9)</f>
        <v>0.320233658902128</v>
      </c>
      <c r="AD9" s="77" t="str">
        <f aca="false">IF(T9/$U9=0,"",T9/$U9)</f>
        <v/>
      </c>
      <c r="AE9" s="77" t="n">
        <f aca="false">IF(U9/$U9=0,"",U9/$U9)</f>
        <v>1</v>
      </c>
      <c r="AF9" s="79"/>
    </row>
    <row r="10" customFormat="false" ht="15" hidden="false" customHeight="false" outlineLevel="0" collapsed="false">
      <c r="A10" s="75" t="s">
        <v>214</v>
      </c>
      <c r="M10" s="76" t="s">
        <v>50</v>
      </c>
      <c r="N10" s="78" t="n">
        <v>18257</v>
      </c>
      <c r="O10" s="78" t="n">
        <v>259894</v>
      </c>
      <c r="P10" s="78" t="n">
        <v>1275956</v>
      </c>
      <c r="Q10" s="78" t="n">
        <v>2045500</v>
      </c>
      <c r="R10" s="78" t="n">
        <v>840246</v>
      </c>
      <c r="S10" s="78" t="n">
        <v>1483050</v>
      </c>
      <c r="T10" s="78" t="n">
        <v>1088057</v>
      </c>
      <c r="U10" s="78" t="n">
        <v>7010960</v>
      </c>
      <c r="W10" s="76" t="s">
        <v>50</v>
      </c>
      <c r="X10" s="77" t="n">
        <f aca="false">IF(N10/$U10=0,"",N10/$U10)</f>
        <v>0.00260406563437817</v>
      </c>
      <c r="Y10" s="77" t="n">
        <f aca="false">IF(O10/$U10=0,"",O10/$U10)</f>
        <v>0.0370696737679291</v>
      </c>
      <c r="Z10" s="77" t="n">
        <f aca="false">IF(P10/$U10=0,"",P10/$U10)</f>
        <v>0.181994477218526</v>
      </c>
      <c r="AA10" s="77" t="n">
        <f aca="false">IF(Q10/$U10=0,"",Q10/$U10)</f>
        <v>0.291757476864794</v>
      </c>
      <c r="AB10" s="77" t="n">
        <f aca="false">IF(R10/$U10=0,"",R10/$U10)</f>
        <v>0.119847495920673</v>
      </c>
      <c r="AC10" s="77" t="n">
        <f aca="false">IF(S10/$U10=0,"",S10/$U10)</f>
        <v>0.211533085340667</v>
      </c>
      <c r="AD10" s="77" t="n">
        <f aca="false">IF(T10/$U10=0,"",T10/$U10)</f>
        <v>0.155193725253032</v>
      </c>
      <c r="AE10" s="77" t="n">
        <f aca="false">IF(U10/$U10=0,"",U10/$U10)</f>
        <v>1</v>
      </c>
      <c r="AF10" s="79"/>
    </row>
    <row r="11" customFormat="false" ht="15" hidden="false" customHeight="false" outlineLevel="0" collapsed="false">
      <c r="M11" s="76" t="s">
        <v>20</v>
      </c>
      <c r="N11" s="78" t="n">
        <v>295310</v>
      </c>
      <c r="O11" s="78" t="n">
        <v>533976</v>
      </c>
      <c r="P11" s="78" t="n">
        <v>506909</v>
      </c>
      <c r="Q11" s="78" t="n">
        <v>749201</v>
      </c>
      <c r="R11" s="78" t="n">
        <v>218054</v>
      </c>
      <c r="S11" s="78" t="n">
        <v>169552</v>
      </c>
      <c r="T11" s="78" t="n">
        <v>902644</v>
      </c>
      <c r="U11" s="78" t="n">
        <v>3375646</v>
      </c>
      <c r="W11" s="76" t="s">
        <v>20</v>
      </c>
      <c r="X11" s="77" t="n">
        <f aca="false">IF(N11/$U11=0,"",N11/$U11)</f>
        <v>0.0874825144579734</v>
      </c>
      <c r="Y11" s="77" t="n">
        <f aca="false">IF(O11/$U11=0,"",O11/$U11)</f>
        <v>0.158184833362266</v>
      </c>
      <c r="Z11" s="77" t="n">
        <f aca="false">IF(P11/$U11=0,"",P11/$U11)</f>
        <v>0.1501665162757</v>
      </c>
      <c r="AA11" s="77" t="n">
        <f aca="false">IF(Q11/$U11=0,"",Q11/$U11)</f>
        <v>0.221942999947269</v>
      </c>
      <c r="AB11" s="77" t="n">
        <f aca="false">IF(R11/$U11=0,"",R11/$U11)</f>
        <v>0.064596228395987</v>
      </c>
      <c r="AC11" s="77" t="n">
        <f aca="false">IF(S11/$U11=0,"",S11/$U11)</f>
        <v>0.0502280156153815</v>
      </c>
      <c r="AD11" s="77" t="n">
        <f aca="false">IF(T11/$U11=0,"",T11/$U11)</f>
        <v>0.267398891945423</v>
      </c>
      <c r="AE11" s="77" t="n">
        <f aca="false">IF(U11/$U11=0,"",U11/$U11)</f>
        <v>1</v>
      </c>
      <c r="AF11" s="79"/>
    </row>
    <row r="12" customFormat="false" ht="15" hidden="false" customHeight="false" outlineLevel="0" collapsed="false">
      <c r="B12" s="78"/>
      <c r="C12" s="78"/>
      <c r="D12" s="78"/>
      <c r="E12" s="78"/>
      <c r="F12" s="78"/>
      <c r="G12" s="78"/>
      <c r="H12" s="78"/>
      <c r="M12" s="76" t="s">
        <v>34</v>
      </c>
      <c r="N12" s="78" t="n">
        <v>4960</v>
      </c>
      <c r="O12" s="78" t="n">
        <v>158494</v>
      </c>
      <c r="P12" s="78" t="n">
        <v>937873</v>
      </c>
      <c r="Q12" s="78" t="n">
        <v>1933876</v>
      </c>
      <c r="R12" s="78" t="n">
        <v>1993025</v>
      </c>
      <c r="S12" s="78" t="n">
        <v>1631016</v>
      </c>
      <c r="T12" s="78" t="n">
        <v>2574412</v>
      </c>
      <c r="U12" s="78" t="n">
        <v>9233656</v>
      </c>
      <c r="W12" s="76" t="s">
        <v>34</v>
      </c>
      <c r="X12" s="77" t="n">
        <f aca="false">IF(N12/$U12=0,"",N12/$U12)</f>
        <v>0.000537165343824808</v>
      </c>
      <c r="Y12" s="77" t="n">
        <f aca="false">IF(O12/$U12=0,"",O12/$U12)</f>
        <v>0.0171648153234212</v>
      </c>
      <c r="Z12" s="77" t="n">
        <f aca="false">IF(P12/$U12=0,"",P12/$U12)</f>
        <v>0.101571143651009</v>
      </c>
      <c r="AA12" s="77" t="n">
        <f aca="false">IF(Q12/$U12=0,"",Q12/$U12)</f>
        <v>0.209437735172287</v>
      </c>
      <c r="AB12" s="77" t="n">
        <f aca="false">IF(R12/$U12=0,"",R12/$U12)</f>
        <v>0.215843540196862</v>
      </c>
      <c r="AC12" s="77" t="n">
        <f aca="false">IF(S12/$U12=0,"",S12/$U12)</f>
        <v>0.17663815935963</v>
      </c>
      <c r="AD12" s="77" t="n">
        <f aca="false">IF(T12/$U12=0,"",T12/$U12)</f>
        <v>0.278807440952966</v>
      </c>
      <c r="AE12" s="77" t="n">
        <f aca="false">IF(U12/$U12=0,"",U12/$U12)</f>
        <v>1</v>
      </c>
      <c r="AF12" s="79"/>
    </row>
    <row r="13" customFormat="false" ht="15" hidden="false" customHeight="false" outlineLevel="0" collapsed="false">
      <c r="M13" s="76" t="s">
        <v>16</v>
      </c>
      <c r="N13" s="78" t="n">
        <v>180855</v>
      </c>
      <c r="O13" s="78" t="n">
        <v>289149</v>
      </c>
      <c r="P13" s="78" t="n">
        <v>568017</v>
      </c>
      <c r="Q13" s="78" t="n">
        <v>593463</v>
      </c>
      <c r="R13" s="78" t="n">
        <v>358680</v>
      </c>
      <c r="S13" s="78" t="n">
        <v>670539</v>
      </c>
      <c r="T13" s="78" t="n">
        <v>785368</v>
      </c>
      <c r="U13" s="78" t="n">
        <v>3446071</v>
      </c>
      <c r="W13" s="76" t="s">
        <v>16</v>
      </c>
      <c r="X13" s="77" t="n">
        <f aca="false">IF(N13/$U13=0,"",N13/$U13)</f>
        <v>0.0524815072005191</v>
      </c>
      <c r="Y13" s="77" t="n">
        <f aca="false">IF(O13/$U13=0,"",O13/$U13)</f>
        <v>0.0839068608859191</v>
      </c>
      <c r="Z13" s="77" t="n">
        <f aca="false">IF(P13/$U13=0,"",P13/$U13)</f>
        <v>0.16483032415757</v>
      </c>
      <c r="AA13" s="77" t="n">
        <f aca="false">IF(Q13/$U13=0,"",Q13/$U13)</f>
        <v>0.172214385600297</v>
      </c>
      <c r="AB13" s="77" t="n">
        <f aca="false">IF(R13/$U13=0,"",R13/$U13)</f>
        <v>0.104083752191989</v>
      </c>
      <c r="AC13" s="77" t="n">
        <f aca="false">IF(S13/$U13=0,"",S13/$U13)</f>
        <v>0.194580726862563</v>
      </c>
      <c r="AD13" s="77" t="n">
        <f aca="false">IF(T13/$U13=0,"",T13/$U13)</f>
        <v>0.227902443101143</v>
      </c>
      <c r="AE13" s="77" t="n">
        <f aca="false">IF(U13/$U13=0,"",U13/$U13)</f>
        <v>1</v>
      </c>
      <c r="AF13" s="79"/>
    </row>
    <row r="14" customFormat="false" ht="15" hidden="false" customHeight="false" outlineLevel="0" collapsed="false">
      <c r="M14" s="76" t="s">
        <v>58</v>
      </c>
      <c r="N14" s="78" t="n">
        <v>230086</v>
      </c>
      <c r="O14" s="78" t="n">
        <v>513777</v>
      </c>
      <c r="P14" s="78" t="n">
        <v>742771</v>
      </c>
      <c r="Q14" s="78" t="n">
        <v>608016</v>
      </c>
      <c r="R14" s="78" t="n">
        <v>453877</v>
      </c>
      <c r="S14" s="78" t="n">
        <v>707834</v>
      </c>
      <c r="T14" s="78" t="n">
        <v>888679</v>
      </c>
      <c r="U14" s="78" t="n">
        <v>4145040</v>
      </c>
      <c r="W14" s="76" t="s">
        <v>58</v>
      </c>
      <c r="X14" s="77" t="n">
        <f aca="false">IF(N14/$U14=0,"",N14/$U14)</f>
        <v>0.0555087526296489</v>
      </c>
      <c r="Y14" s="77" t="n">
        <f aca="false">IF(O14/$U14=0,"",O14/$U14)</f>
        <v>0.123949829193446</v>
      </c>
      <c r="Z14" s="77" t="n">
        <f aca="false">IF(P14/$U14=0,"",P14/$U14)</f>
        <v>0.179195134425723</v>
      </c>
      <c r="AA14" s="77" t="n">
        <f aca="false">IF(Q14/$U14=0,"",Q14/$U14)</f>
        <v>0.146685194835273</v>
      </c>
      <c r="AB14" s="77" t="n">
        <f aca="false">IF(R14/$U14=0,"",R14/$U14)</f>
        <v>0.109498822689286</v>
      </c>
      <c r="AC14" s="77" t="n">
        <f aca="false">IF(S14/$U14=0,"",S14/$U14)</f>
        <v>0.170766506475209</v>
      </c>
      <c r="AD14" s="77" t="n">
        <f aca="false">IF(T14/$U14=0,"",T14/$U14)</f>
        <v>0.214395759751414</v>
      </c>
      <c r="AE14" s="77" t="n">
        <f aca="false">IF(U14/$U14=0,"",U14/$U14)</f>
        <v>1</v>
      </c>
      <c r="AF14" s="79"/>
    </row>
    <row r="15" customFormat="false" ht="15" hidden="false" customHeight="false" outlineLevel="0" collapsed="false">
      <c r="M15" s="76" t="s">
        <v>30</v>
      </c>
      <c r="N15" s="78" t="n">
        <v>12765</v>
      </c>
      <c r="O15" s="78" t="n">
        <v>121248</v>
      </c>
      <c r="P15" s="78" t="n">
        <v>976823</v>
      </c>
      <c r="Q15" s="78" t="n">
        <v>1993014</v>
      </c>
      <c r="R15" s="78" t="n">
        <v>1397918</v>
      </c>
      <c r="S15" s="78" t="n">
        <v>2766269</v>
      </c>
      <c r="T15" s="78" t="n">
        <v>2270992</v>
      </c>
      <c r="U15" s="78" t="n">
        <v>9539029</v>
      </c>
      <c r="W15" s="76" t="s">
        <v>30</v>
      </c>
      <c r="X15" s="77" t="n">
        <f aca="false">IF(N15/$U15=0,"",N15/$U15)</f>
        <v>0.00133818651772628</v>
      </c>
      <c r="Y15" s="77" t="n">
        <f aca="false">IF(O15/$U15=0,"",O15/$U15)</f>
        <v>0.0127107276851763</v>
      </c>
      <c r="Z15" s="77" t="n">
        <f aca="false">IF(P15/$U15=0,"",P15/$U15)</f>
        <v>0.102402770764194</v>
      </c>
      <c r="AA15" s="77" t="n">
        <f aca="false">IF(Q15/$U15=0,"",Q15/$U15)</f>
        <v>0.208932586325086</v>
      </c>
      <c r="AB15" s="77" t="n">
        <f aca="false">IF(R15/$U15=0,"",R15/$U15)</f>
        <v>0.146547200978213</v>
      </c>
      <c r="AC15" s="77" t="n">
        <f aca="false">IF(S15/$U15=0,"",S15/$U15)</f>
        <v>0.28999482022751</v>
      </c>
      <c r="AD15" s="77" t="n">
        <f aca="false">IF(T15/$U15=0,"",T15/$U15)</f>
        <v>0.238073707502095</v>
      </c>
      <c r="AE15" s="77" t="n">
        <f aca="false">IF(U15/$U15=0,"",U15/$U15)</f>
        <v>1</v>
      </c>
      <c r="AF15" s="79"/>
    </row>
    <row r="16" customFormat="false" ht="15" hidden="false" customHeight="false" outlineLevel="0" collapsed="false">
      <c r="M16" s="76" t="s">
        <v>24</v>
      </c>
      <c r="N16" s="78" t="n">
        <v>32764</v>
      </c>
      <c r="O16" s="78" t="n">
        <v>190850</v>
      </c>
      <c r="P16" s="78" t="n">
        <v>437638</v>
      </c>
      <c r="Q16" s="78" t="n">
        <v>808304</v>
      </c>
      <c r="R16" s="78" t="n">
        <v>512423</v>
      </c>
      <c r="S16" s="78" t="n">
        <v>243661</v>
      </c>
      <c r="T16" s="78" t="n">
        <v>994464</v>
      </c>
      <c r="U16" s="78" t="n">
        <v>3220104</v>
      </c>
      <c r="W16" s="76" t="s">
        <v>24</v>
      </c>
      <c r="X16" s="77" t="n">
        <f aca="false">IF(N16/$U16=0,"",N16/$U16)</f>
        <v>0.0101748266515616</v>
      </c>
      <c r="Y16" s="77" t="n">
        <f aca="false">IF(O16/$U16=0,"",O16/$U16)</f>
        <v>0.0592682720806533</v>
      </c>
      <c r="Z16" s="77" t="n">
        <f aca="false">IF(P16/$U16=0,"",P16/$U16)</f>
        <v>0.135908032784034</v>
      </c>
      <c r="AA16" s="77" t="n">
        <f aca="false">IF(Q16/$U16=0,"",Q16/$U16)</f>
        <v>0.251017979543518</v>
      </c>
      <c r="AB16" s="77" t="n">
        <f aca="false">IF(R16/$U16=0,"",R16/$U16)</f>
        <v>0.159132437958526</v>
      </c>
      <c r="AC16" s="77" t="n">
        <f aca="false">IF(S16/$U16=0,"",S16/$U16)</f>
        <v>0.0756686740552479</v>
      </c>
      <c r="AD16" s="77" t="n">
        <f aca="false">IF(T16/$U16=0,"",T16/$U16)</f>
        <v>0.308829776926459</v>
      </c>
      <c r="AE16" s="77" t="n">
        <f aca="false">IF(U16/$U16=0,"",U16/$U16)</f>
        <v>1</v>
      </c>
      <c r="AF16" s="79"/>
    </row>
    <row r="17" customFormat="false" ht="15" hidden="false" customHeight="false" outlineLevel="0" collapsed="false">
      <c r="M17" s="76" t="s">
        <v>36</v>
      </c>
      <c r="N17" s="78" t="n">
        <v>43033</v>
      </c>
      <c r="O17" s="78" t="n">
        <v>120246</v>
      </c>
      <c r="P17" s="78" t="n">
        <v>319608</v>
      </c>
      <c r="Q17" s="78" t="n">
        <v>542974</v>
      </c>
      <c r="R17" s="78" t="n">
        <v>119591</v>
      </c>
      <c r="S17" s="78" t="n">
        <v>516776</v>
      </c>
      <c r="T17" s="78" t="n">
        <v>628849</v>
      </c>
      <c r="U17" s="78" t="n">
        <v>2291077</v>
      </c>
      <c r="W17" s="76" t="s">
        <v>36</v>
      </c>
      <c r="X17" s="77" t="n">
        <f aca="false">IF(N17/$U17=0,"",N17/$U17)</f>
        <v>0.0187828693666778</v>
      </c>
      <c r="Y17" s="77" t="n">
        <f aca="false">IF(O17/$U17=0,"",O17/$U17)</f>
        <v>0.0524844865537038</v>
      </c>
      <c r="Z17" s="77" t="n">
        <f aca="false">IF(P17/$U17=0,"",P17/$U17)</f>
        <v>0.139501204018896</v>
      </c>
      <c r="AA17" s="77" t="n">
        <f aca="false">IF(Q17/$U17=0,"",Q17/$U17)</f>
        <v>0.236995090082088</v>
      </c>
      <c r="AB17" s="77" t="n">
        <f aca="false">IF(R17/$U17=0,"",R17/$U17)</f>
        <v>0.0521985948093408</v>
      </c>
      <c r="AC17" s="77" t="n">
        <f aca="false">IF(S17/$U17=0,"",S17/$U17)</f>
        <v>0.225560293259458</v>
      </c>
      <c r="AD17" s="77" t="n">
        <f aca="false">IF(T17/$U17=0,"",T17/$U17)</f>
        <v>0.274477461909835</v>
      </c>
      <c r="AE17" s="77" t="n">
        <f aca="false">IF(U17/$U17=0,"",U17/$U17)</f>
        <v>1</v>
      </c>
      <c r="AF17" s="79"/>
    </row>
    <row r="18" customFormat="false" ht="15" hidden="false" customHeight="false" outlineLevel="0" collapsed="false">
      <c r="M18" s="76" t="s">
        <v>18</v>
      </c>
      <c r="N18" s="78" t="n">
        <v>46617</v>
      </c>
      <c r="O18" s="78" t="n">
        <v>460355</v>
      </c>
      <c r="P18" s="78" t="n">
        <v>2629737</v>
      </c>
      <c r="Q18" s="78" t="n">
        <v>3603696</v>
      </c>
      <c r="R18" s="78" t="n">
        <v>1891302</v>
      </c>
      <c r="S18" s="78" t="n">
        <v>2991930</v>
      </c>
      <c r="T18" s="78" t="n">
        <v>3226876</v>
      </c>
      <c r="U18" s="78" t="n">
        <v>14850513</v>
      </c>
      <c r="W18" s="76" t="s">
        <v>18</v>
      </c>
      <c r="X18" s="77" t="n">
        <f aca="false">IF(N18/$U18=0,"",N18/$U18)</f>
        <v>0.00313908347812631</v>
      </c>
      <c r="Y18" s="77" t="n">
        <f aca="false">IF(O18/$U18=0,"",O18/$U18)</f>
        <v>0.0309992658166085</v>
      </c>
      <c r="Z18" s="77" t="n">
        <f aca="false">IF(P18/$U18=0,"",P18/$U18)</f>
        <v>0.177080549338599</v>
      </c>
      <c r="AA18" s="77" t="n">
        <f aca="false">IF(Q18/$U18=0,"",Q18/$U18)</f>
        <v>0.242664748349097</v>
      </c>
      <c r="AB18" s="77" t="n">
        <f aca="false">IF(R18/$U18=0,"",R18/$U18)</f>
        <v>0.127356004469341</v>
      </c>
      <c r="AC18" s="77" t="n">
        <f aca="false">IF(S18/$U18=0,"",S18/$U18)</f>
        <v>0.20146980781068</v>
      </c>
      <c r="AD18" s="77" t="n">
        <f aca="false">IF(T18/$U18=0,"",T18/$U18)</f>
        <v>0.217290540737549</v>
      </c>
      <c r="AE18" s="77" t="n">
        <f aca="false">IF(U18/$U18=0,"",U18/$U18)</f>
        <v>1</v>
      </c>
      <c r="AF18" s="79"/>
    </row>
    <row r="19" customFormat="false" ht="15" hidden="false" customHeight="false" outlineLevel="0" collapsed="false">
      <c r="M19" s="76" t="s">
        <v>10</v>
      </c>
      <c r="N19" s="78" t="n">
        <v>849214</v>
      </c>
      <c r="O19" s="78" t="n">
        <v>1688018</v>
      </c>
      <c r="P19" s="78" t="n">
        <v>2510001</v>
      </c>
      <c r="Q19" s="78" t="n">
        <v>3551249</v>
      </c>
      <c r="R19" s="78" t="n">
        <v>2608224</v>
      </c>
      <c r="S19" s="78" t="n">
        <v>5728953</v>
      </c>
      <c r="T19" s="78" t="n">
        <v>4387032</v>
      </c>
      <c r="U19" s="78" t="n">
        <v>21322691</v>
      </c>
      <c r="W19" s="76" t="s">
        <v>10</v>
      </c>
      <c r="X19" s="77" t="n">
        <f aca="false">IF(N19/$U19=0,"",N19/$U19)</f>
        <v>0.0398267742096905</v>
      </c>
      <c r="Y19" s="77" t="n">
        <f aca="false">IF(O19/$U19=0,"",O19/$U19)</f>
        <v>0.0791653361200985</v>
      </c>
      <c r="Z19" s="77" t="n">
        <f aca="false">IF(P19/$U19=0,"",P19/$U19)</f>
        <v>0.117715020116363</v>
      </c>
      <c r="AA19" s="77" t="n">
        <f aca="false">IF(Q19/$U19=0,"",Q19/$U19)</f>
        <v>0.166547880846747</v>
      </c>
      <c r="AB19" s="77" t="n">
        <f aca="false">IF(R19/$U19=0,"",R19/$U19)</f>
        <v>0.122321521237634</v>
      </c>
      <c r="AC19" s="77" t="n">
        <f aca="false">IF(S19/$U19=0,"",S19/$U19)</f>
        <v>0.268678704765735</v>
      </c>
      <c r="AD19" s="77" t="n">
        <f aca="false">IF(T19/$U19=0,"",T19/$U19)</f>
        <v>0.205744762703732</v>
      </c>
      <c r="AE19" s="77" t="n">
        <f aca="false">IF(U19/$U19=0,"",U19/$U19)</f>
        <v>1</v>
      </c>
      <c r="AF19" s="79"/>
    </row>
    <row r="20" customFormat="false" ht="15" hidden="false" customHeight="false" outlineLevel="0" collapsed="false">
      <c r="M20" s="76" t="s">
        <v>8</v>
      </c>
      <c r="N20" s="78"/>
      <c r="O20" s="78" t="n">
        <v>68100</v>
      </c>
      <c r="P20" s="78" t="n">
        <v>425707</v>
      </c>
      <c r="Q20" s="78" t="n">
        <v>804768</v>
      </c>
      <c r="R20" s="78" t="n">
        <v>130526</v>
      </c>
      <c r="S20" s="78" t="n">
        <v>1597855</v>
      </c>
      <c r="T20" s="78" t="n">
        <v>1075173</v>
      </c>
      <c r="U20" s="78" t="n">
        <v>4102129</v>
      </c>
      <c r="W20" s="76" t="s">
        <v>8</v>
      </c>
      <c r="X20" s="77" t="str">
        <f aca="false">IF(N20/$U20=0,"",N20/$U20)</f>
        <v/>
      </c>
      <c r="Y20" s="77" t="n">
        <f aca="false">IF(O20/$U20=0,"",O20/$U20)</f>
        <v>0.0166011356541932</v>
      </c>
      <c r="Z20" s="77" t="n">
        <f aca="false">IF(P20/$U20=0,"",P20/$U20)</f>
        <v>0.103777087458732</v>
      </c>
      <c r="AA20" s="77" t="n">
        <f aca="false">IF(Q20/$U20=0,"",Q20/$U20)</f>
        <v>0.196183006433976</v>
      </c>
      <c r="AB20" s="77" t="n">
        <f aca="false">IF(R20/$U20=0,"",R20/$U20)</f>
        <v>0.0318190871130576</v>
      </c>
      <c r="AC20" s="77" t="n">
        <f aca="false">IF(S20/$U20=0,"",S20/$U20)</f>
        <v>0.389518467117928</v>
      </c>
      <c r="AD20" s="77" t="n">
        <f aca="false">IF(T20/$U20=0,"",T20/$U20)</f>
        <v>0.262101216222113</v>
      </c>
      <c r="AE20" s="77" t="n">
        <f aca="false">IF(U20/$U20=0,"",U20/$U20)</f>
        <v>1</v>
      </c>
      <c r="AF20" s="79"/>
    </row>
    <row r="21" customFormat="false" ht="15" hidden="false" customHeight="false" outlineLevel="0" collapsed="false">
      <c r="M21" s="76" t="s">
        <v>14</v>
      </c>
      <c r="N21" s="78"/>
      <c r="O21" s="78" t="n">
        <v>46807</v>
      </c>
      <c r="P21" s="78" t="n">
        <v>292017</v>
      </c>
      <c r="Q21" s="78" t="n">
        <v>969949</v>
      </c>
      <c r="R21" s="78" t="n">
        <v>605451</v>
      </c>
      <c r="S21" s="78" t="n">
        <v>4351522</v>
      </c>
      <c r="T21" s="78" t="n">
        <v>10953933</v>
      </c>
      <c r="U21" s="78" t="n">
        <v>17219679</v>
      </c>
      <c r="W21" s="76" t="s">
        <v>14</v>
      </c>
      <c r="X21" s="77" t="str">
        <f aca="false">IF(N21/$U21=0,"",N21/$U21)</f>
        <v/>
      </c>
      <c r="Y21" s="77" t="n">
        <f aca="false">IF(O21/$U21=0,"",O21/$U21)</f>
        <v>0.00271822720969421</v>
      </c>
      <c r="Z21" s="77" t="n">
        <f aca="false">IF(P21/$U21=0,"",P21/$U21)</f>
        <v>0.0169583300594628</v>
      </c>
      <c r="AA21" s="77" t="n">
        <f aca="false">IF(Q21/$U21=0,"",Q21/$U21)</f>
        <v>0.056327937355859</v>
      </c>
      <c r="AB21" s="77" t="n">
        <f aca="false">IF(R21/$U21=0,"",R21/$U21)</f>
        <v>0.0351604115268351</v>
      </c>
      <c r="AC21" s="77" t="n">
        <f aca="false">IF(S21/$U21=0,"",S21/$U21)</f>
        <v>0.25270633674414</v>
      </c>
      <c r="AD21" s="77" t="n">
        <f aca="false">IF(T21/$U21=0,"",T21/$U21)</f>
        <v>0.636128757104009</v>
      </c>
      <c r="AE21" s="77" t="n">
        <f aca="false">IF(U21/$U21=0,"",U21/$U21)</f>
        <v>1</v>
      </c>
      <c r="AF21" s="79"/>
    </row>
    <row r="22" customFormat="false" ht="15" hidden="false" customHeight="false" outlineLevel="0" collapsed="false">
      <c r="M22" s="76" t="s">
        <v>6</v>
      </c>
      <c r="N22" s="78" t="n">
        <v>491967</v>
      </c>
      <c r="O22" s="78" t="n">
        <v>886336</v>
      </c>
      <c r="P22" s="78" t="n">
        <v>1729038</v>
      </c>
      <c r="Q22" s="78" t="n">
        <v>3719264</v>
      </c>
      <c r="R22" s="78" t="n">
        <v>4116272</v>
      </c>
      <c r="S22" s="78" t="n">
        <v>15515024</v>
      </c>
      <c r="T22" s="78" t="n">
        <v>19515293</v>
      </c>
      <c r="U22" s="78" t="n">
        <v>45973194</v>
      </c>
      <c r="W22" s="76" t="s">
        <v>6</v>
      </c>
      <c r="X22" s="77" t="n">
        <f aca="false">IF(N22/$U22=0,"",N22/$U22)</f>
        <v>0.0107011707735599</v>
      </c>
      <c r="Y22" s="77" t="n">
        <f aca="false">IF(O22/$U22=0,"",O22/$U22)</f>
        <v>0.0192794087789506</v>
      </c>
      <c r="Z22" s="77" t="n">
        <f aca="false">IF(P22/$U22=0,"",P22/$U22)</f>
        <v>0.0376096992521338</v>
      </c>
      <c r="AA22" s="77" t="n">
        <f aca="false">IF(Q22/$U22=0,"",Q22/$U22)</f>
        <v>0.0809007092263374</v>
      </c>
      <c r="AB22" s="77" t="n">
        <f aca="false">IF(R22/$U22=0,"",R22/$U22)</f>
        <v>0.0895363502479293</v>
      </c>
      <c r="AC22" s="77" t="n">
        <f aca="false">IF(S22/$U22=0,"",S22/$U22)</f>
        <v>0.337479793115962</v>
      </c>
      <c r="AD22" s="77" t="n">
        <f aca="false">IF(T22/$U22=0,"",T22/$U22)</f>
        <v>0.424492868605127</v>
      </c>
      <c r="AE22" s="77" t="n">
        <f aca="false">IF(U22/$U22=0,"",U22/$U22)</f>
        <v>1</v>
      </c>
      <c r="AF22" s="79"/>
    </row>
    <row r="23" customFormat="false" ht="15" hidden="false" customHeight="false" outlineLevel="0" collapsed="false">
      <c r="M23" s="76" t="s">
        <v>22</v>
      </c>
      <c r="N23" s="78" t="n">
        <v>360040</v>
      </c>
      <c r="O23" s="78" t="n">
        <v>744425</v>
      </c>
      <c r="P23" s="78" t="n">
        <v>1387224</v>
      </c>
      <c r="Q23" s="78" t="n">
        <v>1880205</v>
      </c>
      <c r="R23" s="78" t="n">
        <v>837829</v>
      </c>
      <c r="S23" s="78" t="n">
        <v>4208399</v>
      </c>
      <c r="T23" s="78" t="n">
        <v>2406543</v>
      </c>
      <c r="U23" s="78" t="n">
        <v>11824665</v>
      </c>
      <c r="W23" s="76" t="s">
        <v>22</v>
      </c>
      <c r="X23" s="77" t="n">
        <f aca="false">IF(N23/$U23=0,"",N23/$U23)</f>
        <v>0.0304482198861448</v>
      </c>
      <c r="Y23" s="77" t="n">
        <f aca="false">IF(O23/$U23=0,"",O23/$U23)</f>
        <v>0.0629552718829667</v>
      </c>
      <c r="Z23" s="77" t="n">
        <f aca="false">IF(P23/$U23=0,"",P23/$U23)</f>
        <v>0.117316135383117</v>
      </c>
      <c r="AA23" s="77" t="n">
        <f aca="false">IF(Q23/$U23=0,"",Q23/$U23)</f>
        <v>0.15900704163712</v>
      </c>
      <c r="AB23" s="77" t="n">
        <f aca="false">IF(R23/$U23=0,"",R23/$U23)</f>
        <v>0.0708543540134118</v>
      </c>
      <c r="AC23" s="77" t="n">
        <f aca="false">IF(S23/$U23=0,"",S23/$U23)</f>
        <v>0.355900061439373</v>
      </c>
      <c r="AD23" s="77" t="n">
        <f aca="false">IF(T23/$U23=0,"",T23/$U23)</f>
        <v>0.203518915757867</v>
      </c>
      <c r="AE23" s="77" t="n">
        <f aca="false">IF(U23/$U23=0,"",U23/$U23)</f>
        <v>1</v>
      </c>
      <c r="AF23" s="79"/>
    </row>
    <row r="24" customFormat="false" ht="15" hidden="false" customHeight="false" outlineLevel="0" collapsed="false">
      <c r="M24" s="76" t="s">
        <v>42</v>
      </c>
      <c r="N24" s="78" t="n">
        <v>308548</v>
      </c>
      <c r="O24" s="78" t="n">
        <v>450742</v>
      </c>
      <c r="P24" s="78" t="n">
        <v>853579</v>
      </c>
      <c r="Q24" s="78" t="n">
        <v>1241407</v>
      </c>
      <c r="R24" s="78" t="n">
        <v>1371275</v>
      </c>
      <c r="S24" s="78" t="n">
        <v>2601641</v>
      </c>
      <c r="T24" s="78" t="n">
        <v>1231249</v>
      </c>
      <c r="U24" s="78" t="n">
        <v>8058441</v>
      </c>
      <c r="W24" s="76" t="s">
        <v>42</v>
      </c>
      <c r="X24" s="77" t="n">
        <f aca="false">IF(N24/$U24=0,"",N24/$U24)</f>
        <v>0.0382887955623178</v>
      </c>
      <c r="Y24" s="77" t="n">
        <f aca="false">IF(O24/$U24=0,"",O24/$U24)</f>
        <v>0.0559341440856861</v>
      </c>
      <c r="Z24" s="77" t="n">
        <f aca="false">IF(P24/$U24=0,"",P24/$U24)</f>
        <v>0.105923589935076</v>
      </c>
      <c r="AA24" s="77" t="n">
        <f aca="false">IF(Q24/$U24=0,"",Q24/$U24)</f>
        <v>0.154050516719053</v>
      </c>
      <c r="AB24" s="77" t="n">
        <f aca="false">IF(R24/$U24=0,"",R24/$U24)</f>
        <v>0.170166288988155</v>
      </c>
      <c r="AC24" s="77" t="n">
        <f aca="false">IF(S24/$U24=0,"",S24/$U24)</f>
        <v>0.322846689576805</v>
      </c>
      <c r="AD24" s="77" t="n">
        <f aca="false">IF(T24/$U24=0,"",T24/$U24)</f>
        <v>0.152789975132907</v>
      </c>
      <c r="AE24" s="77" t="n">
        <f aca="false">IF(U24/$U24=0,"",U24/$U24)</f>
        <v>1</v>
      </c>
      <c r="AF24" s="79"/>
    </row>
    <row r="25" customFormat="false" ht="15" hidden="false" customHeight="false" outlineLevel="0" collapsed="false">
      <c r="M25" s="76" t="s">
        <v>26</v>
      </c>
      <c r="N25" s="78" t="n">
        <v>687981</v>
      </c>
      <c r="O25" s="78" t="n">
        <v>689298</v>
      </c>
      <c r="P25" s="78" t="n">
        <v>786790</v>
      </c>
      <c r="Q25" s="78" t="n">
        <v>1875815</v>
      </c>
      <c r="R25" s="78" t="n">
        <v>1870925</v>
      </c>
      <c r="S25" s="78" t="n">
        <v>3929784</v>
      </c>
      <c r="T25" s="78" t="n">
        <v>1389322</v>
      </c>
      <c r="U25" s="78" t="n">
        <v>11229915</v>
      </c>
      <c r="W25" s="76" t="s">
        <v>26</v>
      </c>
      <c r="X25" s="77" t="n">
        <f aca="false">IF(N25/$U25=0,"",N25/$U25)</f>
        <v>0.0612632419746721</v>
      </c>
      <c r="Y25" s="77" t="n">
        <f aca="false">IF(O25/$U25=0,"",O25/$U25)</f>
        <v>0.0613805180181684</v>
      </c>
      <c r="Z25" s="77" t="n">
        <f aca="false">IF(P25/$U25=0,"",P25/$U25)</f>
        <v>0.0700619728644429</v>
      </c>
      <c r="AA25" s="77" t="n">
        <f aca="false">IF(Q25/$U25=0,"",Q25/$U25)</f>
        <v>0.167037328421453</v>
      </c>
      <c r="AB25" s="77" t="n">
        <f aca="false">IF(R25/$U25=0,"",R25/$U25)</f>
        <v>0.166601884341956</v>
      </c>
      <c r="AC25" s="77" t="n">
        <f aca="false">IF(S25/$U25=0,"",S25/$U25)</f>
        <v>0.349938890899887</v>
      </c>
      <c r="AD25" s="77" t="n">
        <f aca="false">IF(T25/$U25=0,"",T25/$U25)</f>
        <v>0.123716163479421</v>
      </c>
      <c r="AE25" s="77" t="n">
        <f aca="false">IF(U25/$U25=0,"",U25/$U25)</f>
        <v>1</v>
      </c>
      <c r="AF25" s="79"/>
    </row>
    <row r="26" customFormat="false" ht="15" hidden="false" customHeight="false" outlineLevel="0" collapsed="false">
      <c r="M26" s="76" t="s">
        <v>32</v>
      </c>
      <c r="N26" s="78" t="n">
        <v>30344</v>
      </c>
      <c r="O26" s="78" t="n">
        <v>124333</v>
      </c>
      <c r="P26" s="78" t="n">
        <v>298504</v>
      </c>
      <c r="Q26" s="78" t="n">
        <v>792101</v>
      </c>
      <c r="R26" s="78" t="n">
        <v>300001</v>
      </c>
      <c r="S26" s="78" t="n">
        <v>402075</v>
      </c>
      <c r="T26" s="78" t="n">
        <v>954537</v>
      </c>
      <c r="U26" s="78" t="n">
        <v>2901895</v>
      </c>
      <c r="W26" s="76" t="s">
        <v>32</v>
      </c>
      <c r="X26" s="77" t="n">
        <f aca="false">IF(N26/$U26=0,"",N26/$U26)</f>
        <v>0.0104566154185455</v>
      </c>
      <c r="Y26" s="77" t="n">
        <f aca="false">IF(O26/$U26=0,"",O26/$U26)</f>
        <v>0.0428454509897843</v>
      </c>
      <c r="Z26" s="77" t="n">
        <f aca="false">IF(P26/$U26=0,"",P26/$U26)</f>
        <v>0.102865196707669</v>
      </c>
      <c r="AA26" s="77" t="n">
        <f aca="false">IF(Q26/$U26=0,"",Q26/$U26)</f>
        <v>0.272959910679056</v>
      </c>
      <c r="AB26" s="77" t="n">
        <f aca="false">IF(R26/$U26=0,"",R26/$U26)</f>
        <v>0.103381066509987</v>
      </c>
      <c r="AC26" s="77" t="n">
        <f aca="false">IF(S26/$U26=0,"",S26/$U26)</f>
        <v>0.138556012536636</v>
      </c>
      <c r="AD26" s="77" t="n">
        <f aca="false">IF(T26/$U26=0,"",T26/$U26)</f>
        <v>0.328935747158322</v>
      </c>
      <c r="AE26" s="77" t="n">
        <f aca="false">IF(U26/$U26=0,"",U26/$U26)</f>
        <v>1</v>
      </c>
      <c r="AF26" s="79"/>
    </row>
    <row r="27" customFormat="false" ht="15" hidden="false" customHeight="false" outlineLevel="0" collapsed="false">
      <c r="M27" s="76" t="s">
        <v>12</v>
      </c>
      <c r="N27" s="78" t="n">
        <v>126048</v>
      </c>
      <c r="O27" s="78" t="n">
        <v>220645</v>
      </c>
      <c r="P27" s="78" t="n">
        <v>528065</v>
      </c>
      <c r="Q27" s="78" t="n">
        <v>678509</v>
      </c>
      <c r="R27" s="78" t="n">
        <v>576845</v>
      </c>
      <c r="S27" s="78" t="n">
        <v>1023355</v>
      </c>
      <c r="T27" s="78" t="n">
        <v>682932</v>
      </c>
      <c r="U27" s="78" t="n">
        <v>3836399</v>
      </c>
      <c r="W27" s="76" t="s">
        <v>12</v>
      </c>
      <c r="X27" s="77" t="n">
        <f aca="false">IF(N27/$U27=0,"",N27/$U27)</f>
        <v>0.0328558108788997</v>
      </c>
      <c r="Y27" s="77" t="n">
        <f aca="false">IF(O27/$U27=0,"",O27/$U27)</f>
        <v>0.0575135693654388</v>
      </c>
      <c r="Z27" s="77" t="n">
        <f aca="false">IF(P27/$U27=0,"",P27/$U27)</f>
        <v>0.137646006059328</v>
      </c>
      <c r="AA27" s="77" t="n">
        <f aca="false">IF(Q27/$U27=0,"",Q27/$U27)</f>
        <v>0.176860905239523</v>
      </c>
      <c r="AB27" s="77" t="n">
        <f aca="false">IF(R27/$U27=0,"",R27/$U27)</f>
        <v>0.150361054728666</v>
      </c>
      <c r="AC27" s="77" t="n">
        <f aca="false">IF(S27/$U27=0,"",S27/$U27)</f>
        <v>0.266748844424159</v>
      </c>
      <c r="AD27" s="77" t="n">
        <f aca="false">IF(T27/$U27=0,"",T27/$U27)</f>
        <v>0.178013809303985</v>
      </c>
      <c r="AE27" s="77" t="n">
        <f aca="false">IF(U27/$U27=0,"",U27/$U27)</f>
        <v>1</v>
      </c>
      <c r="AF27" s="79"/>
    </row>
    <row r="28" customFormat="false" ht="15" hidden="false" customHeight="false" outlineLevel="0" collapsed="false">
      <c r="M28" s="76" t="s">
        <v>46</v>
      </c>
      <c r="N28" s="78" t="n">
        <v>326878</v>
      </c>
      <c r="O28" s="78" t="n">
        <v>372343</v>
      </c>
      <c r="P28" s="78" t="n">
        <v>530441</v>
      </c>
      <c r="Q28" s="78" t="n">
        <v>1065168</v>
      </c>
      <c r="R28" s="78" t="n">
        <v>576100</v>
      </c>
      <c r="S28" s="78" t="n">
        <v>2434029</v>
      </c>
      <c r="T28" s="78" t="n">
        <v>2045524</v>
      </c>
      <c r="U28" s="78" t="n">
        <v>7350483</v>
      </c>
      <c r="W28" s="76" t="s">
        <v>46</v>
      </c>
      <c r="X28" s="77" t="n">
        <f aca="false">IF(N28/$U28=0,"",N28/$U28)</f>
        <v>0.0444702749465579</v>
      </c>
      <c r="Y28" s="77" t="n">
        <f aca="false">IF(O28/$U28=0,"",O28/$U28)</f>
        <v>0.0506555827691867</v>
      </c>
      <c r="Z28" s="77" t="n">
        <f aca="false">IF(P28/$U28=0,"",P28/$U28)</f>
        <v>0.0721641013250422</v>
      </c>
      <c r="AA28" s="77" t="n">
        <f aca="false">IF(Q28/$U28=0,"",Q28/$U28)</f>
        <v>0.144911293584381</v>
      </c>
      <c r="AB28" s="77" t="n">
        <f aca="false">IF(R28/$U28=0,"",R28/$U28)</f>
        <v>0.0783758019711086</v>
      </c>
      <c r="AC28" s="77" t="n">
        <f aca="false">IF(S28/$U28=0,"",S28/$U28)</f>
        <v>0.331138647623564</v>
      </c>
      <c r="AD28" s="77" t="n">
        <f aca="false">IF(T28/$U28=0,"",T28/$U28)</f>
        <v>0.278284297780159</v>
      </c>
      <c r="AE28" s="77" t="n">
        <f aca="false">IF(U28/$U28=0,"",U28/$U28)</f>
        <v>1</v>
      </c>
      <c r="AF28" s="79"/>
    </row>
    <row r="29" customFormat="false" ht="15" hidden="false" customHeight="false" outlineLevel="0" collapsed="false">
      <c r="M29" s="76" t="s">
        <v>28</v>
      </c>
      <c r="N29" s="78"/>
      <c r="O29" s="78"/>
      <c r="P29" s="78"/>
      <c r="Q29" s="78"/>
      <c r="R29" s="78"/>
      <c r="S29" s="78"/>
      <c r="T29" s="78" t="n">
        <v>2982818</v>
      </c>
      <c r="U29" s="78" t="n">
        <v>2982818</v>
      </c>
      <c r="W29" s="76" t="s">
        <v>28</v>
      </c>
      <c r="X29" s="77" t="str">
        <f aca="false">IF(N29/$U29=0,"",N29/$U29)</f>
        <v/>
      </c>
      <c r="Y29" s="77" t="str">
        <f aca="false">IF(O29/$U29=0,"",O29/$U29)</f>
        <v/>
      </c>
      <c r="Z29" s="77" t="str">
        <f aca="false">IF(P29/$U29=0,"",P29/$U29)</f>
        <v/>
      </c>
      <c r="AA29" s="77" t="str">
        <f aca="false">IF(Q29/$U29=0,"",Q29/$U29)</f>
        <v/>
      </c>
      <c r="AB29" s="77" t="str">
        <f aca="false">IF(R29/$U29=0,"",R29/$U29)</f>
        <v/>
      </c>
      <c r="AC29" s="77" t="str">
        <f aca="false">IF(S29/$U29=0,"",S29/$U29)</f>
        <v/>
      </c>
      <c r="AD29" s="77" t="n">
        <f aca="false">IF(T29/$U29=0,"",T29/$U29)</f>
        <v>1</v>
      </c>
      <c r="AE29" s="77" t="n">
        <f aca="false">IF(U29/$U29=0,"",U29/$U29)</f>
        <v>1</v>
      </c>
      <c r="AF29" s="79"/>
    </row>
    <row r="30" customFormat="false" ht="15" hidden="false" customHeight="false" outlineLevel="0" collapsed="false">
      <c r="M30" s="81" t="s">
        <v>225</v>
      </c>
      <c r="N30" s="82" t="n">
        <v>4344974</v>
      </c>
      <c r="O30" s="82" t="n">
        <v>8429757</v>
      </c>
      <c r="P30" s="82" t="n">
        <v>19283810</v>
      </c>
      <c r="Q30" s="82" t="n">
        <v>33122827</v>
      </c>
      <c r="R30" s="82" t="n">
        <v>23739489</v>
      </c>
      <c r="S30" s="82" t="n">
        <v>57977268</v>
      </c>
      <c r="T30" s="82" t="n">
        <v>65685625</v>
      </c>
      <c r="U30" s="82" t="n">
        <v>212583750</v>
      </c>
      <c r="W30" s="81" t="s">
        <v>225</v>
      </c>
      <c r="X30" s="77" t="n">
        <f aca="false">IF(N30/$U30=0,"",N30/$U30)</f>
        <v>0.0204388811468421</v>
      </c>
      <c r="Y30" s="77" t="n">
        <f aca="false">IF(O30/$U30=0,"",O30/$U30)</f>
        <v>0.0396538164370513</v>
      </c>
      <c r="Z30" s="77" t="n">
        <f aca="false">IF(P30/$U30=0,"",P30/$U30)</f>
        <v>0.0907115901380044</v>
      </c>
      <c r="AA30" s="77" t="n">
        <f aca="false">IF(Q30/$U30=0,"",Q30/$U30)</f>
        <v>0.155810719304745</v>
      </c>
      <c r="AB30" s="77" t="n">
        <f aca="false">IF(R30/$U30=0,"",R30/$U30)</f>
        <v>0.111671230750234</v>
      </c>
      <c r="AC30" s="77" t="n">
        <f aca="false">IF(S30/$U30=0,"",S30/$U30)</f>
        <v>0.272726715941364</v>
      </c>
      <c r="AD30" s="77" t="n">
        <f aca="false">IF(T30/$U30=0,"",T30/$U30)</f>
        <v>0.30898704628176</v>
      </c>
      <c r="AE30" s="77" t="n">
        <f aca="false">IF(U30/$U30=0,"",U30/$U30)</f>
        <v>1</v>
      </c>
      <c r="AF30" s="79"/>
    </row>
    <row r="32" customFormat="false" ht="15" hidden="false" customHeight="false" outlineLevel="0" collapsed="false">
      <c r="M32" s="75" t="s">
        <v>226</v>
      </c>
      <c r="W32" s="75" t="s">
        <v>226</v>
      </c>
    </row>
    <row r="33" customFormat="false" ht="15" hidden="false" customHeight="false" outlineLevel="0" collapsed="false">
      <c r="M33" s="76"/>
      <c r="N33" s="76" t="s">
        <v>215</v>
      </c>
      <c r="O33" s="76" t="s">
        <v>216</v>
      </c>
      <c r="P33" s="76" t="s">
        <v>217</v>
      </c>
      <c r="Q33" s="76" t="s">
        <v>218</v>
      </c>
      <c r="R33" s="76" t="s">
        <v>219</v>
      </c>
      <c r="S33" s="76" t="s">
        <v>220</v>
      </c>
      <c r="T33" s="76" t="s">
        <v>221</v>
      </c>
      <c r="U33" s="76" t="s">
        <v>222</v>
      </c>
      <c r="W33" s="76"/>
      <c r="X33" s="76" t="s">
        <v>215</v>
      </c>
      <c r="Y33" s="76" t="s">
        <v>216</v>
      </c>
      <c r="Z33" s="76" t="s">
        <v>217</v>
      </c>
      <c r="AA33" s="76" t="s">
        <v>218</v>
      </c>
      <c r="AB33" s="76" t="s">
        <v>219</v>
      </c>
      <c r="AC33" s="76" t="s">
        <v>220</v>
      </c>
      <c r="AD33" s="76" t="s">
        <v>221</v>
      </c>
      <c r="AE33" s="76" t="s">
        <v>222</v>
      </c>
    </row>
    <row r="34" customFormat="false" ht="15" hidden="false" customHeight="false" outlineLevel="0" collapsed="false">
      <c r="M34" s="76" t="s">
        <v>40</v>
      </c>
      <c r="N34" s="0" t="n">
        <v>7</v>
      </c>
      <c r="O34" s="0" t="n">
        <v>14</v>
      </c>
      <c r="P34" s="0" t="n">
        <v>13</v>
      </c>
      <c r="Q34" s="0" t="n">
        <v>11</v>
      </c>
      <c r="R34" s="0" t="n">
        <v>3</v>
      </c>
      <c r="S34" s="0" t="n">
        <v>3</v>
      </c>
      <c r="T34" s="0" t="n">
        <v>1</v>
      </c>
      <c r="U34" s="0" t="n">
        <v>52</v>
      </c>
      <c r="W34" s="76" t="s">
        <v>40</v>
      </c>
      <c r="X34" s="77" t="n">
        <f aca="false">IF(N34/$U34=0,"",N34/$U34)</f>
        <v>0.134615384615385</v>
      </c>
      <c r="Y34" s="77" t="n">
        <f aca="false">IF(O34/$U34=0,"",O34/$U34)</f>
        <v>0.269230769230769</v>
      </c>
      <c r="Z34" s="77" t="n">
        <f aca="false">IF(P34/$U34=0,"",P34/$U34)</f>
        <v>0.25</v>
      </c>
      <c r="AA34" s="77" t="n">
        <f aca="false">IF(Q34/$U34=0,"",Q34/$U34)</f>
        <v>0.211538461538462</v>
      </c>
      <c r="AB34" s="77" t="n">
        <f aca="false">IF(R34/$U34=0,"",R34/$U34)</f>
        <v>0.0576923076923077</v>
      </c>
      <c r="AC34" s="77" t="n">
        <f aca="false">IF(S34/$U34=0,"",S34/$U34)</f>
        <v>0.0576923076923077</v>
      </c>
      <c r="AD34" s="77" t="n">
        <f aca="false">IF(T34/$U34=0,"",T34/$U34)</f>
        <v>0.0192307692307692</v>
      </c>
      <c r="AE34" s="77" t="n">
        <f aca="false">IF(U34/$U34=0,"",U34/$U34)</f>
        <v>1</v>
      </c>
    </row>
    <row r="35" customFormat="false" ht="15" hidden="false" customHeight="false" outlineLevel="0" collapsed="false">
      <c r="M35" s="76" t="s">
        <v>48</v>
      </c>
      <c r="O35" s="0" t="n">
        <v>3</v>
      </c>
      <c r="P35" s="0" t="n">
        <v>11</v>
      </c>
      <c r="Q35" s="0" t="n">
        <v>6</v>
      </c>
      <c r="R35" s="0" t="n">
        <v>1</v>
      </c>
      <c r="S35" s="0" t="n">
        <v>1</v>
      </c>
      <c r="U35" s="0" t="n">
        <v>22</v>
      </c>
      <c r="W35" s="76" t="s">
        <v>48</v>
      </c>
      <c r="X35" s="77" t="str">
        <f aca="false">IF(N35/$U35=0,"",N35/$U35)</f>
        <v/>
      </c>
      <c r="Y35" s="77" t="n">
        <f aca="false">IF(O35/$U35=0,"",O35/$U35)</f>
        <v>0.136363636363636</v>
      </c>
      <c r="Z35" s="77" t="n">
        <f aca="false">IF(P35/$U35=0,"",P35/$U35)</f>
        <v>0.5</v>
      </c>
      <c r="AA35" s="77" t="n">
        <f aca="false">IF(Q35/$U35=0,"",Q35/$U35)</f>
        <v>0.272727272727273</v>
      </c>
      <c r="AB35" s="77" t="n">
        <f aca="false">IF(R35/$U35=0,"",R35/$U35)</f>
        <v>0.0454545454545455</v>
      </c>
      <c r="AC35" s="77" t="n">
        <f aca="false">IF(S35/$U35=0,"",S35/$U35)</f>
        <v>0.0454545454545455</v>
      </c>
      <c r="AD35" s="77" t="str">
        <f aca="false">IF(T35/$U35=0,"",T35/$U35)</f>
        <v/>
      </c>
      <c r="AE35" s="77" t="n">
        <f aca="false">IF(U35/$U35=0,"",U35/$U35)</f>
        <v>1</v>
      </c>
    </row>
    <row r="36" customFormat="false" ht="15" hidden="false" customHeight="false" outlineLevel="0" collapsed="false">
      <c r="A36" s="0" t="s">
        <v>60</v>
      </c>
      <c r="M36" s="76" t="s">
        <v>54</v>
      </c>
      <c r="O36" s="0" t="n">
        <v>1</v>
      </c>
      <c r="P36" s="0" t="n">
        <v>22</v>
      </c>
      <c r="Q36" s="0" t="n">
        <v>27</v>
      </c>
      <c r="R36" s="0" t="n">
        <v>3</v>
      </c>
      <c r="S36" s="0" t="n">
        <v>8</v>
      </c>
      <c r="T36" s="0" t="n">
        <v>1</v>
      </c>
      <c r="U36" s="0" t="n">
        <v>62</v>
      </c>
      <c r="W36" s="76" t="s">
        <v>54</v>
      </c>
      <c r="X36" s="77" t="str">
        <f aca="false">IF(N36/$U36=0,"",N36/$U36)</f>
        <v/>
      </c>
      <c r="Y36" s="77" t="n">
        <f aca="false">IF(O36/$U36=0,"",O36/$U36)</f>
        <v>0.0161290322580645</v>
      </c>
      <c r="Z36" s="77" t="n">
        <f aca="false">IF(P36/$U36=0,"",P36/$U36)</f>
        <v>0.354838709677419</v>
      </c>
      <c r="AA36" s="77" t="n">
        <f aca="false">IF(Q36/$U36=0,"",Q36/$U36)</f>
        <v>0.435483870967742</v>
      </c>
      <c r="AB36" s="77" t="n">
        <f aca="false">IF(R36/$U36=0,"",R36/$U36)</f>
        <v>0.0483870967741936</v>
      </c>
      <c r="AC36" s="77" t="n">
        <f aca="false">IF(S36/$U36=0,"",S36/$U36)</f>
        <v>0.129032258064516</v>
      </c>
      <c r="AD36" s="77" t="n">
        <f aca="false">IF(T36/$U36=0,"",T36/$U36)</f>
        <v>0.0161290322580645</v>
      </c>
      <c r="AE36" s="77" t="n">
        <f aca="false">IF(U36/$U36=0,"",U36/$U36)</f>
        <v>1</v>
      </c>
    </row>
    <row r="37" customFormat="false" ht="15" hidden="false" customHeight="false" outlineLevel="0" collapsed="false">
      <c r="M37" s="76" t="s">
        <v>56</v>
      </c>
      <c r="O37" s="0" t="n">
        <v>2</v>
      </c>
      <c r="P37" s="0" t="n">
        <v>7</v>
      </c>
      <c r="Q37" s="0" t="n">
        <v>5</v>
      </c>
      <c r="R37" s="0" t="n">
        <v>1</v>
      </c>
      <c r="U37" s="0" t="n">
        <v>15</v>
      </c>
      <c r="W37" s="76" t="s">
        <v>56</v>
      </c>
      <c r="X37" s="77" t="str">
        <f aca="false">IF(N37/$U37=0,"",N37/$U37)</f>
        <v/>
      </c>
      <c r="Y37" s="77" t="n">
        <f aca="false">IF(O37/$U37=0,"",O37/$U37)</f>
        <v>0.133333333333333</v>
      </c>
      <c r="Z37" s="77" t="n">
        <f aca="false">IF(P37/$U37=0,"",P37/$U37)</f>
        <v>0.466666666666667</v>
      </c>
      <c r="AA37" s="77" t="n">
        <f aca="false">IF(Q37/$U37=0,"",Q37/$U37)</f>
        <v>0.333333333333333</v>
      </c>
      <c r="AB37" s="77" t="n">
        <f aca="false">IF(R37/$U37=0,"",R37/$U37)</f>
        <v>0.0666666666666667</v>
      </c>
      <c r="AC37" s="77" t="str">
        <f aca="false">IF(S37/$U37=0,"",S37/$U37)</f>
        <v/>
      </c>
      <c r="AD37" s="77" t="str">
        <f aca="false">IF(T37/$U37=0,"",T37/$U37)</f>
        <v/>
      </c>
      <c r="AE37" s="77" t="n">
        <f aca="false">IF(U37/$U37=0,"",U37/$U37)</f>
        <v>1</v>
      </c>
    </row>
    <row r="38" customFormat="false" ht="15" hidden="false" customHeight="false" outlineLevel="0" collapsed="false">
      <c r="M38" s="76" t="s">
        <v>38</v>
      </c>
      <c r="N38" s="0" t="n">
        <v>2</v>
      </c>
      <c r="O38" s="0" t="n">
        <v>10</v>
      </c>
      <c r="P38" s="0" t="n">
        <v>27</v>
      </c>
      <c r="Q38" s="0" t="n">
        <v>62</v>
      </c>
      <c r="R38" s="0" t="n">
        <v>13</v>
      </c>
      <c r="S38" s="0" t="n">
        <v>28</v>
      </c>
      <c r="T38" s="0" t="n">
        <v>2</v>
      </c>
      <c r="U38" s="0" t="n">
        <v>144</v>
      </c>
      <c r="W38" s="76" t="s">
        <v>38</v>
      </c>
      <c r="X38" s="77" t="n">
        <f aca="false">IF(N38/$U38=0,"",N38/$U38)</f>
        <v>0.0138888888888889</v>
      </c>
      <c r="Y38" s="77" t="n">
        <f aca="false">IF(O38/$U38=0,"",O38/$U38)</f>
        <v>0.0694444444444444</v>
      </c>
      <c r="Z38" s="77" t="n">
        <f aca="false">IF(P38/$U38=0,"",P38/$U38)</f>
        <v>0.1875</v>
      </c>
      <c r="AA38" s="77" t="n">
        <f aca="false">IF(Q38/$U38=0,"",Q38/$U38)</f>
        <v>0.430555555555556</v>
      </c>
      <c r="AB38" s="77" t="n">
        <f aca="false">IF(R38/$U38=0,"",R38/$U38)</f>
        <v>0.0902777777777778</v>
      </c>
      <c r="AC38" s="77" t="n">
        <f aca="false">IF(S38/$U38=0,"",S38/$U38)</f>
        <v>0.194444444444444</v>
      </c>
      <c r="AD38" s="77" t="n">
        <f aca="false">IF(T38/$U38=0,"",T38/$U38)</f>
        <v>0.0138888888888889</v>
      </c>
      <c r="AE38" s="77" t="n">
        <f aca="false">IF(U38/$U38=0,"",U38/$U38)</f>
        <v>1</v>
      </c>
    </row>
    <row r="39" customFormat="false" ht="15" hidden="false" customHeight="false" outlineLevel="0" collapsed="false">
      <c r="M39" s="76" t="s">
        <v>52</v>
      </c>
      <c r="N39" s="0" t="n">
        <v>3</v>
      </c>
      <c r="O39" s="0" t="n">
        <v>3</v>
      </c>
      <c r="P39" s="0" t="n">
        <v>5</v>
      </c>
      <c r="Q39" s="0" t="n">
        <v>3</v>
      </c>
      <c r="R39" s="0" t="n">
        <v>2</v>
      </c>
      <c r="U39" s="0" t="n">
        <v>16</v>
      </c>
      <c r="W39" s="76" t="s">
        <v>52</v>
      </c>
      <c r="X39" s="77" t="n">
        <f aca="false">IF(N39/$U39=0,"",N39/$U39)</f>
        <v>0.1875</v>
      </c>
      <c r="Y39" s="77" t="n">
        <f aca="false">IF(O39/$U39=0,"",O39/$U39)</f>
        <v>0.1875</v>
      </c>
      <c r="Z39" s="77" t="n">
        <f aca="false">IF(P39/$U39=0,"",P39/$U39)</f>
        <v>0.3125</v>
      </c>
      <c r="AA39" s="77" t="n">
        <f aca="false">IF(Q39/$U39=0,"",Q39/$U39)</f>
        <v>0.1875</v>
      </c>
      <c r="AB39" s="77" t="n">
        <f aca="false">IF(R39/$U39=0,"",R39/$U39)</f>
        <v>0.125</v>
      </c>
      <c r="AC39" s="77" t="str">
        <f aca="false">IF(S39/$U39=0,"",S39/$U39)</f>
        <v/>
      </c>
      <c r="AD39" s="77" t="str">
        <f aca="false">IF(T39/$U39=0,"",T39/$U39)</f>
        <v/>
      </c>
      <c r="AE39" s="77" t="n">
        <f aca="false">IF(U39/$U39=0,"",U39/$U39)</f>
        <v>1</v>
      </c>
    </row>
    <row r="40" customFormat="false" ht="15" hidden="false" customHeight="false" outlineLevel="0" collapsed="false">
      <c r="M40" s="76" t="s">
        <v>44</v>
      </c>
      <c r="N40" s="0" t="n">
        <v>77</v>
      </c>
      <c r="O40" s="0" t="n">
        <v>34</v>
      </c>
      <c r="P40" s="0" t="n">
        <v>19</v>
      </c>
      <c r="Q40" s="0" t="n">
        <v>4</v>
      </c>
      <c r="R40" s="0" t="n">
        <v>2</v>
      </c>
      <c r="S40" s="0" t="n">
        <v>3</v>
      </c>
      <c r="U40" s="0" t="n">
        <v>139</v>
      </c>
      <c r="W40" s="76" t="s">
        <v>44</v>
      </c>
      <c r="X40" s="77" t="n">
        <f aca="false">IF(N40/$U40=0,"",N40/$U40)</f>
        <v>0.553956834532374</v>
      </c>
      <c r="Y40" s="77" t="n">
        <f aca="false">IF(O40/$U40=0,"",O40/$U40)</f>
        <v>0.244604316546763</v>
      </c>
      <c r="Z40" s="77" t="n">
        <f aca="false">IF(P40/$U40=0,"",P40/$U40)</f>
        <v>0.136690647482014</v>
      </c>
      <c r="AA40" s="77" t="n">
        <f aca="false">IF(Q40/$U40=0,"",Q40/$U40)</f>
        <v>0.0287769784172662</v>
      </c>
      <c r="AB40" s="77" t="n">
        <f aca="false">IF(R40/$U40=0,"",R40/$U40)</f>
        <v>0.0143884892086331</v>
      </c>
      <c r="AC40" s="77" t="n">
        <f aca="false">IF(S40/$U40=0,"",S40/$U40)</f>
        <v>0.0215827338129496</v>
      </c>
      <c r="AD40" s="77" t="str">
        <f aca="false">IF(T40/$U40=0,"",T40/$U40)</f>
        <v/>
      </c>
      <c r="AE40" s="77" t="n">
        <f aca="false">IF(U40/$U40=0,"",U40/$U40)</f>
        <v>1</v>
      </c>
    </row>
    <row r="41" customFormat="false" ht="15" hidden="false" customHeight="false" outlineLevel="0" collapsed="false">
      <c r="M41" s="76" t="s">
        <v>50</v>
      </c>
      <c r="N41" s="0" t="n">
        <v>4</v>
      </c>
      <c r="O41" s="0" t="n">
        <v>36</v>
      </c>
      <c r="P41" s="0" t="n">
        <v>88</v>
      </c>
      <c r="Q41" s="0" t="n">
        <v>67</v>
      </c>
      <c r="R41" s="0" t="n">
        <v>9</v>
      </c>
      <c r="S41" s="0" t="n">
        <v>12</v>
      </c>
      <c r="T41" s="0" t="n">
        <v>1</v>
      </c>
      <c r="U41" s="0" t="n">
        <v>217</v>
      </c>
      <c r="W41" s="76" t="s">
        <v>50</v>
      </c>
      <c r="X41" s="77" t="n">
        <f aca="false">IF(N41/$U41=0,"",N41/$U41)</f>
        <v>0.0184331797235023</v>
      </c>
      <c r="Y41" s="77" t="n">
        <f aca="false">IF(O41/$U41=0,"",O41/$U41)</f>
        <v>0.165898617511521</v>
      </c>
      <c r="Z41" s="77" t="n">
        <f aca="false">IF(P41/$U41=0,"",P41/$U41)</f>
        <v>0.405529953917051</v>
      </c>
      <c r="AA41" s="77" t="n">
        <f aca="false">IF(Q41/$U41=0,"",Q41/$U41)</f>
        <v>0.308755760368664</v>
      </c>
      <c r="AB41" s="77" t="n">
        <f aca="false">IF(R41/$U41=0,"",R41/$U41)</f>
        <v>0.0414746543778802</v>
      </c>
      <c r="AC41" s="77" t="n">
        <f aca="false">IF(S41/$U41=0,"",S41/$U41)</f>
        <v>0.0552995391705069</v>
      </c>
      <c r="AD41" s="77" t="n">
        <f aca="false">IF(T41/$U41=0,"",T41/$U41)</f>
        <v>0.00460829493087558</v>
      </c>
      <c r="AE41" s="77" t="n">
        <f aca="false">IF(U41/$U41=0,"",U41/$U41)</f>
        <v>1</v>
      </c>
    </row>
    <row r="42" customFormat="false" ht="15" hidden="false" customHeight="false" outlineLevel="0" collapsed="false">
      <c r="M42" s="76" t="s">
        <v>20</v>
      </c>
      <c r="N42" s="0" t="n">
        <v>78</v>
      </c>
      <c r="O42" s="0" t="n">
        <v>81</v>
      </c>
      <c r="P42" s="0" t="n">
        <v>38</v>
      </c>
      <c r="Q42" s="0" t="n">
        <v>22</v>
      </c>
      <c r="R42" s="0" t="n">
        <v>1</v>
      </c>
      <c r="S42" s="0" t="n">
        <v>3</v>
      </c>
      <c r="T42" s="0" t="n">
        <v>1</v>
      </c>
      <c r="U42" s="0" t="n">
        <v>224</v>
      </c>
      <c r="W42" s="76" t="s">
        <v>20</v>
      </c>
      <c r="X42" s="77" t="n">
        <f aca="false">IF(N42/$U42=0,"",N42/$U42)</f>
        <v>0.348214285714286</v>
      </c>
      <c r="Y42" s="77" t="n">
        <f aca="false">IF(O42/$U42=0,"",O42/$U42)</f>
        <v>0.361607142857143</v>
      </c>
      <c r="Z42" s="77" t="n">
        <f aca="false">IF(P42/$U42=0,"",P42/$U42)</f>
        <v>0.169642857142857</v>
      </c>
      <c r="AA42" s="77" t="n">
        <f aca="false">IF(Q42/$U42=0,"",Q42/$U42)</f>
        <v>0.0982142857142857</v>
      </c>
      <c r="AB42" s="77" t="n">
        <f aca="false">IF(R42/$U42=0,"",R42/$U42)</f>
        <v>0.00446428571428571</v>
      </c>
      <c r="AC42" s="77" t="n">
        <f aca="false">IF(S42/$U42=0,"",S42/$U42)</f>
        <v>0.0133928571428571</v>
      </c>
      <c r="AD42" s="77" t="n">
        <f aca="false">IF(T42/$U42=0,"",T42/$U42)</f>
        <v>0.00446428571428571</v>
      </c>
      <c r="AE42" s="77" t="n">
        <f aca="false">IF(U42/$U42=0,"",U42/$U42)</f>
        <v>1</v>
      </c>
    </row>
    <row r="43" customFormat="false" ht="15" hidden="false" customHeight="false" outlineLevel="0" collapsed="false">
      <c r="M43" s="76" t="s">
        <v>34</v>
      </c>
      <c r="N43" s="0" t="n">
        <v>1</v>
      </c>
      <c r="O43" s="0" t="n">
        <v>21</v>
      </c>
      <c r="P43" s="0" t="n">
        <v>63</v>
      </c>
      <c r="Q43" s="0" t="n">
        <v>62</v>
      </c>
      <c r="R43" s="0" t="n">
        <v>8</v>
      </c>
      <c r="S43" s="0" t="n">
        <v>28</v>
      </c>
      <c r="T43" s="0" t="n">
        <v>1</v>
      </c>
      <c r="U43" s="0" t="n">
        <v>184</v>
      </c>
      <c r="W43" s="76" t="s">
        <v>34</v>
      </c>
      <c r="X43" s="77" t="n">
        <f aca="false">IF(N43/$U43=0,"",N43/$U43)</f>
        <v>0.00543478260869565</v>
      </c>
      <c r="Y43" s="77" t="n">
        <f aca="false">IF(O43/$U43=0,"",O43/$U43)</f>
        <v>0.114130434782609</v>
      </c>
      <c r="Z43" s="77" t="n">
        <f aca="false">IF(P43/$U43=0,"",P43/$U43)</f>
        <v>0.342391304347826</v>
      </c>
      <c r="AA43" s="77" t="n">
        <f aca="false">IF(Q43/$U43=0,"",Q43/$U43)</f>
        <v>0.33695652173913</v>
      </c>
      <c r="AB43" s="77" t="n">
        <f aca="false">IF(R43/$U43=0,"",R43/$U43)</f>
        <v>0.0434782608695652</v>
      </c>
      <c r="AC43" s="77" t="n">
        <f aca="false">IF(S43/$U43=0,"",S43/$U43)</f>
        <v>0.152173913043478</v>
      </c>
      <c r="AD43" s="77" t="n">
        <f aca="false">IF(T43/$U43=0,"",T43/$U43)</f>
        <v>0.00543478260869565</v>
      </c>
      <c r="AE43" s="77" t="n">
        <f aca="false">IF(U43/$U43=0,"",U43/$U43)</f>
        <v>1</v>
      </c>
    </row>
    <row r="44" customFormat="false" ht="15" hidden="false" customHeight="false" outlineLevel="0" collapsed="false">
      <c r="M44" s="76" t="s">
        <v>16</v>
      </c>
      <c r="N44" s="0" t="n">
        <v>51</v>
      </c>
      <c r="O44" s="0" t="n">
        <v>42</v>
      </c>
      <c r="P44" s="0" t="n">
        <v>46</v>
      </c>
      <c r="Q44" s="0" t="n">
        <v>19</v>
      </c>
      <c r="R44" s="0" t="n">
        <v>3</v>
      </c>
      <c r="S44" s="0" t="n">
        <v>5</v>
      </c>
      <c r="T44" s="0" t="n">
        <v>1</v>
      </c>
      <c r="U44" s="0" t="n">
        <v>167</v>
      </c>
      <c r="W44" s="76" t="s">
        <v>16</v>
      </c>
      <c r="X44" s="77" t="n">
        <f aca="false">IF(N44/$U44=0,"",N44/$U44)</f>
        <v>0.305389221556886</v>
      </c>
      <c r="Y44" s="77" t="n">
        <f aca="false">IF(O44/$U44=0,"",O44/$U44)</f>
        <v>0.251497005988024</v>
      </c>
      <c r="Z44" s="77" t="n">
        <f aca="false">IF(P44/$U44=0,"",P44/$U44)</f>
        <v>0.275449101796407</v>
      </c>
      <c r="AA44" s="77" t="n">
        <f aca="false">IF(Q44/$U44=0,"",Q44/$U44)</f>
        <v>0.11377245508982</v>
      </c>
      <c r="AB44" s="77" t="n">
        <f aca="false">IF(R44/$U44=0,"",R44/$U44)</f>
        <v>0.0179640718562874</v>
      </c>
      <c r="AC44" s="77" t="n">
        <f aca="false">IF(S44/$U44=0,"",S44/$U44)</f>
        <v>0.029940119760479</v>
      </c>
      <c r="AD44" s="77" t="n">
        <f aca="false">IF(T44/$U44=0,"",T44/$U44)</f>
        <v>0.00598802395209581</v>
      </c>
      <c r="AE44" s="77" t="n">
        <f aca="false">IF(U44/$U44=0,"",U44/$U44)</f>
        <v>1</v>
      </c>
    </row>
    <row r="45" customFormat="false" ht="15" hidden="false" customHeight="false" outlineLevel="0" collapsed="false">
      <c r="M45" s="76" t="s">
        <v>58</v>
      </c>
      <c r="N45" s="0" t="n">
        <v>67</v>
      </c>
      <c r="O45" s="0" t="n">
        <v>73</v>
      </c>
      <c r="P45" s="0" t="n">
        <v>50</v>
      </c>
      <c r="Q45" s="0" t="n">
        <v>22</v>
      </c>
      <c r="R45" s="0" t="n">
        <v>3</v>
      </c>
      <c r="S45" s="0" t="n">
        <v>7</v>
      </c>
      <c r="T45" s="0" t="n">
        <v>1</v>
      </c>
      <c r="U45" s="0" t="n">
        <v>223</v>
      </c>
      <c r="W45" s="76" t="s">
        <v>58</v>
      </c>
      <c r="X45" s="77" t="n">
        <f aca="false">IF(N45/$U45=0,"",N45/$U45)</f>
        <v>0.300448430493274</v>
      </c>
      <c r="Y45" s="77" t="n">
        <f aca="false">IF(O45/$U45=0,"",O45/$U45)</f>
        <v>0.327354260089686</v>
      </c>
      <c r="Z45" s="77" t="n">
        <f aca="false">IF(P45/$U45=0,"",P45/$U45)</f>
        <v>0.224215246636771</v>
      </c>
      <c r="AA45" s="77" t="n">
        <f aca="false">IF(Q45/$U45=0,"",Q45/$U45)</f>
        <v>0.0986547085201794</v>
      </c>
      <c r="AB45" s="77" t="n">
        <f aca="false">IF(R45/$U45=0,"",R45/$U45)</f>
        <v>0.0134529147982063</v>
      </c>
      <c r="AC45" s="77" t="n">
        <f aca="false">IF(S45/$U45=0,"",S45/$U45)</f>
        <v>0.031390134529148</v>
      </c>
      <c r="AD45" s="77" t="n">
        <f aca="false">IF(T45/$U45=0,"",T45/$U45)</f>
        <v>0.00448430493273543</v>
      </c>
      <c r="AE45" s="77" t="n">
        <f aca="false">IF(U45/$U45=0,"",U45/$U45)</f>
        <v>1</v>
      </c>
    </row>
    <row r="46" customFormat="false" ht="15" hidden="false" customHeight="false" outlineLevel="0" collapsed="false">
      <c r="M46" s="76" t="s">
        <v>30</v>
      </c>
      <c r="N46" s="0" t="n">
        <v>3</v>
      </c>
      <c r="O46" s="0" t="n">
        <v>16</v>
      </c>
      <c r="P46" s="0" t="n">
        <v>66</v>
      </c>
      <c r="Q46" s="0" t="n">
        <v>65</v>
      </c>
      <c r="R46" s="0" t="n">
        <v>13</v>
      </c>
      <c r="S46" s="0" t="n">
        <v>20</v>
      </c>
      <c r="T46" s="0" t="n">
        <v>2</v>
      </c>
      <c r="U46" s="0" t="n">
        <v>185</v>
      </c>
      <c r="W46" s="76" t="s">
        <v>30</v>
      </c>
      <c r="X46" s="77" t="n">
        <f aca="false">IF(N46/$U46=0,"",N46/$U46)</f>
        <v>0.0162162162162162</v>
      </c>
      <c r="Y46" s="77" t="n">
        <f aca="false">IF(O46/$U46=0,"",O46/$U46)</f>
        <v>0.0864864864864865</v>
      </c>
      <c r="Z46" s="77" t="n">
        <f aca="false">IF(P46/$U46=0,"",P46/$U46)</f>
        <v>0.356756756756757</v>
      </c>
      <c r="AA46" s="77" t="n">
        <f aca="false">IF(Q46/$U46=0,"",Q46/$U46)</f>
        <v>0.351351351351351</v>
      </c>
      <c r="AB46" s="77" t="n">
        <f aca="false">IF(R46/$U46=0,"",R46/$U46)</f>
        <v>0.0702702702702703</v>
      </c>
      <c r="AC46" s="77" t="n">
        <f aca="false">IF(S46/$U46=0,"",S46/$U46)</f>
        <v>0.108108108108108</v>
      </c>
      <c r="AD46" s="77" t="n">
        <f aca="false">IF(T46/$U46=0,"",T46/$U46)</f>
        <v>0.0108108108108108</v>
      </c>
      <c r="AE46" s="77" t="n">
        <f aca="false">IF(U46/$U46=0,"",U46/$U46)</f>
        <v>1</v>
      </c>
    </row>
    <row r="47" customFormat="false" ht="15" hidden="false" customHeight="false" outlineLevel="0" collapsed="false">
      <c r="M47" s="76" t="s">
        <v>24</v>
      </c>
      <c r="N47" s="0" t="n">
        <v>8</v>
      </c>
      <c r="O47" s="0" t="n">
        <v>25</v>
      </c>
      <c r="P47" s="0" t="n">
        <v>30</v>
      </c>
      <c r="Q47" s="0" t="n">
        <v>29</v>
      </c>
      <c r="R47" s="0" t="n">
        <v>1</v>
      </c>
      <c r="S47" s="0" t="n">
        <v>8</v>
      </c>
      <c r="T47" s="0" t="n">
        <v>1</v>
      </c>
      <c r="U47" s="0" t="n">
        <v>102</v>
      </c>
      <c r="W47" s="76" t="s">
        <v>24</v>
      </c>
      <c r="X47" s="77" t="n">
        <f aca="false">IF(N47/$U47=0,"",N47/$U47)</f>
        <v>0.0784313725490196</v>
      </c>
      <c r="Y47" s="77" t="n">
        <f aca="false">IF(O47/$U47=0,"",O47/$U47)</f>
        <v>0.245098039215686</v>
      </c>
      <c r="Z47" s="77" t="n">
        <f aca="false">IF(P47/$U47=0,"",P47/$U47)</f>
        <v>0.294117647058823</v>
      </c>
      <c r="AA47" s="77" t="n">
        <f aca="false">IF(Q47/$U47=0,"",Q47/$U47)</f>
        <v>0.284313725490196</v>
      </c>
      <c r="AB47" s="77" t="n">
        <f aca="false">IF(R47/$U47=0,"",R47/$U47)</f>
        <v>0.00980392156862745</v>
      </c>
      <c r="AC47" s="77" t="n">
        <f aca="false">IF(S47/$U47=0,"",S47/$U47)</f>
        <v>0.0784313725490196</v>
      </c>
      <c r="AD47" s="77" t="n">
        <f aca="false">IF(T47/$U47=0,"",T47/$U47)</f>
        <v>0.00980392156862745</v>
      </c>
      <c r="AE47" s="77" t="n">
        <f aca="false">IF(U47/$U47=0,"",U47/$U47)</f>
        <v>1</v>
      </c>
    </row>
    <row r="48" customFormat="false" ht="15" hidden="false" customHeight="false" outlineLevel="0" collapsed="false">
      <c r="M48" s="76" t="s">
        <v>36</v>
      </c>
      <c r="N48" s="0" t="n">
        <v>12</v>
      </c>
      <c r="O48" s="0" t="n">
        <v>16</v>
      </c>
      <c r="P48" s="0" t="n">
        <v>22</v>
      </c>
      <c r="Q48" s="0" t="n">
        <v>18</v>
      </c>
      <c r="R48" s="0" t="n">
        <v>4</v>
      </c>
      <c r="S48" s="0" t="n">
        <v>2</v>
      </c>
      <c r="T48" s="0" t="n">
        <v>1</v>
      </c>
      <c r="U48" s="0" t="n">
        <v>75</v>
      </c>
      <c r="W48" s="76" t="s">
        <v>36</v>
      </c>
      <c r="X48" s="77" t="n">
        <f aca="false">IF(N48/$U48=0,"",N48/$U48)</f>
        <v>0.16</v>
      </c>
      <c r="Y48" s="77" t="n">
        <f aca="false">IF(O48/$U48=0,"",O48/$U48)</f>
        <v>0.213333333333333</v>
      </c>
      <c r="Z48" s="77" t="n">
        <f aca="false">IF(P48/$U48=0,"",P48/$U48)</f>
        <v>0.293333333333333</v>
      </c>
      <c r="AA48" s="77" t="n">
        <f aca="false">IF(Q48/$U48=0,"",Q48/$U48)</f>
        <v>0.24</v>
      </c>
      <c r="AB48" s="77" t="n">
        <f aca="false">IF(R48/$U48=0,"",R48/$U48)</f>
        <v>0.0533333333333333</v>
      </c>
      <c r="AC48" s="77" t="n">
        <f aca="false">IF(S48/$U48=0,"",S48/$U48)</f>
        <v>0.0266666666666667</v>
      </c>
      <c r="AD48" s="77" t="n">
        <f aca="false">IF(T48/$U48=0,"",T48/$U48)</f>
        <v>0.0133333333333333</v>
      </c>
      <c r="AE48" s="77" t="n">
        <f aca="false">IF(U48/$U48=0,"",U48/$U48)</f>
        <v>1</v>
      </c>
    </row>
    <row r="49" customFormat="false" ht="15" hidden="false" customHeight="false" outlineLevel="0" collapsed="false">
      <c r="M49" s="76" t="s">
        <v>18</v>
      </c>
      <c r="N49" s="0" t="n">
        <v>11</v>
      </c>
      <c r="O49" s="0" t="n">
        <v>59</v>
      </c>
      <c r="P49" s="0" t="n">
        <v>182</v>
      </c>
      <c r="Q49" s="0" t="n">
        <v>119</v>
      </c>
      <c r="R49" s="0" t="n">
        <v>16</v>
      </c>
      <c r="S49" s="0" t="n">
        <v>28</v>
      </c>
      <c r="T49" s="0" t="n">
        <v>2</v>
      </c>
      <c r="U49" s="0" t="n">
        <v>417</v>
      </c>
      <c r="W49" s="76" t="s">
        <v>18</v>
      </c>
      <c r="X49" s="77" t="n">
        <f aca="false">IF(N49/$U49=0,"",N49/$U49)</f>
        <v>0.026378896882494</v>
      </c>
      <c r="Y49" s="77" t="n">
        <f aca="false">IF(O49/$U49=0,"",O49/$U49)</f>
        <v>0.141486810551559</v>
      </c>
      <c r="Z49" s="77" t="n">
        <f aca="false">IF(P49/$U49=0,"",P49/$U49)</f>
        <v>0.436450839328537</v>
      </c>
      <c r="AA49" s="77" t="n">
        <f aca="false">IF(Q49/$U49=0,"",Q49/$U49)</f>
        <v>0.28537170263789</v>
      </c>
      <c r="AB49" s="77" t="n">
        <f aca="false">IF(R49/$U49=0,"",R49/$U49)</f>
        <v>0.0383693045563549</v>
      </c>
      <c r="AC49" s="77" t="n">
        <f aca="false">IF(S49/$U49=0,"",S49/$U49)</f>
        <v>0.0671462829736211</v>
      </c>
      <c r="AD49" s="77" t="n">
        <f aca="false">IF(T49/$U49=0,"",T49/$U49)</f>
        <v>0.00479616306954436</v>
      </c>
      <c r="AE49" s="77" t="n">
        <f aca="false">IF(U49/$U49=0,"",U49/$U49)</f>
        <v>1</v>
      </c>
    </row>
    <row r="50" customFormat="false" ht="15" hidden="false" customHeight="false" outlineLevel="0" collapsed="false">
      <c r="M50" s="76" t="s">
        <v>10</v>
      </c>
      <c r="N50" s="0" t="n">
        <v>240</v>
      </c>
      <c r="O50" s="0" t="n">
        <v>241</v>
      </c>
      <c r="P50" s="0" t="n">
        <v>182</v>
      </c>
      <c r="Q50" s="0" t="n">
        <v>118</v>
      </c>
      <c r="R50" s="0" t="n">
        <v>32</v>
      </c>
      <c r="S50" s="0" t="n">
        <v>36</v>
      </c>
      <c r="T50" s="0" t="n">
        <v>4</v>
      </c>
      <c r="U50" s="0" t="n">
        <v>853</v>
      </c>
      <c r="W50" s="76" t="s">
        <v>10</v>
      </c>
      <c r="X50" s="77" t="n">
        <f aca="false">IF(N50/$U50=0,"",N50/$U50)</f>
        <v>0.281359906213365</v>
      </c>
      <c r="Y50" s="77" t="n">
        <f aca="false">IF(O50/$U50=0,"",O50/$U50)</f>
        <v>0.28253223915592</v>
      </c>
      <c r="Z50" s="77" t="n">
        <f aca="false">IF(P50/$U50=0,"",P50/$U50)</f>
        <v>0.213364595545135</v>
      </c>
      <c r="AA50" s="77" t="n">
        <f aca="false">IF(Q50/$U50=0,"",Q50/$U50)</f>
        <v>0.138335287221571</v>
      </c>
      <c r="AB50" s="77" t="n">
        <f aca="false">IF(R50/$U50=0,"",R50/$U50)</f>
        <v>0.0375146541617819</v>
      </c>
      <c r="AC50" s="77" t="n">
        <f aca="false">IF(S50/$U50=0,"",S50/$U50)</f>
        <v>0.0422039859320047</v>
      </c>
      <c r="AD50" s="77" t="n">
        <f aca="false">IF(T50/$U50=0,"",T50/$U50)</f>
        <v>0.00468933177022274</v>
      </c>
      <c r="AE50" s="77" t="n">
        <f aca="false">IF(U50/$U50=0,"",U50/$U50)</f>
        <v>1</v>
      </c>
    </row>
    <row r="51" customFormat="false" ht="15" hidden="false" customHeight="false" outlineLevel="0" collapsed="false">
      <c r="M51" s="76" t="s">
        <v>8</v>
      </c>
      <c r="O51" s="0" t="n">
        <v>9</v>
      </c>
      <c r="P51" s="0" t="n">
        <v>31</v>
      </c>
      <c r="Q51" s="0" t="n">
        <v>26</v>
      </c>
      <c r="R51" s="0" t="n">
        <v>8</v>
      </c>
      <c r="S51" s="0" t="n">
        <v>2</v>
      </c>
      <c r="T51" s="0" t="n">
        <v>2</v>
      </c>
      <c r="U51" s="0" t="n">
        <v>78</v>
      </c>
      <c r="W51" s="76" t="s">
        <v>8</v>
      </c>
      <c r="X51" s="77" t="str">
        <f aca="false">IF(N51/$U51=0,"",N51/$U51)</f>
        <v/>
      </c>
      <c r="Y51" s="77" t="n">
        <f aca="false">IF(O51/$U51=0,"",O51/$U51)</f>
        <v>0.115384615384615</v>
      </c>
      <c r="Z51" s="77" t="n">
        <f aca="false">IF(P51/$U51=0,"",P51/$U51)</f>
        <v>0.397435897435897</v>
      </c>
      <c r="AA51" s="77" t="n">
        <f aca="false">IF(Q51/$U51=0,"",Q51/$U51)</f>
        <v>0.333333333333333</v>
      </c>
      <c r="AB51" s="77" t="n">
        <f aca="false">IF(R51/$U51=0,"",R51/$U51)</f>
        <v>0.102564102564103</v>
      </c>
      <c r="AC51" s="77" t="n">
        <f aca="false">IF(S51/$U51=0,"",S51/$U51)</f>
        <v>0.0256410256410256</v>
      </c>
      <c r="AD51" s="77" t="n">
        <f aca="false">IF(T51/$U51=0,"",T51/$U51)</f>
        <v>0.0256410256410256</v>
      </c>
      <c r="AE51" s="77" t="n">
        <f aca="false">IF(U51/$U51=0,"",U51/$U51)</f>
        <v>1</v>
      </c>
    </row>
    <row r="52" customFormat="false" ht="15" hidden="false" customHeight="false" outlineLevel="0" collapsed="false">
      <c r="M52" s="76" t="s">
        <v>14</v>
      </c>
      <c r="O52" s="0" t="n">
        <v>6</v>
      </c>
      <c r="P52" s="0" t="n">
        <v>20</v>
      </c>
      <c r="Q52" s="0" t="n">
        <v>29</v>
      </c>
      <c r="R52" s="0" t="n">
        <v>22</v>
      </c>
      <c r="S52" s="0" t="n">
        <v>8</v>
      </c>
      <c r="T52" s="0" t="n">
        <v>7</v>
      </c>
      <c r="U52" s="0" t="n">
        <v>92</v>
      </c>
      <c r="W52" s="76" t="s">
        <v>14</v>
      </c>
      <c r="X52" s="77" t="str">
        <f aca="false">IF(N52/$U52=0,"",N52/$U52)</f>
        <v/>
      </c>
      <c r="Y52" s="77" t="n">
        <f aca="false">IF(O52/$U52=0,"",O52/$U52)</f>
        <v>0.0652173913043478</v>
      </c>
      <c r="Z52" s="77" t="n">
        <f aca="false">IF(P52/$U52=0,"",P52/$U52)</f>
        <v>0.217391304347826</v>
      </c>
      <c r="AA52" s="77" t="n">
        <f aca="false">IF(Q52/$U52=0,"",Q52/$U52)</f>
        <v>0.315217391304348</v>
      </c>
      <c r="AB52" s="77" t="n">
        <f aca="false">IF(R52/$U52=0,"",R52/$U52)</f>
        <v>0.239130434782609</v>
      </c>
      <c r="AC52" s="77" t="n">
        <f aca="false">IF(S52/$U52=0,"",S52/$U52)</f>
        <v>0.0869565217391304</v>
      </c>
      <c r="AD52" s="77" t="n">
        <f aca="false">IF(T52/$U52=0,"",T52/$U52)</f>
        <v>0.0760869565217391</v>
      </c>
      <c r="AE52" s="77" t="n">
        <f aca="false">IF(U52/$U52=0,"",U52/$U52)</f>
        <v>1</v>
      </c>
    </row>
    <row r="53" customFormat="false" ht="15" hidden="false" customHeight="false" outlineLevel="0" collapsed="false">
      <c r="M53" s="76" t="s">
        <v>6</v>
      </c>
      <c r="N53" s="0" t="n">
        <v>149</v>
      </c>
      <c r="O53" s="0" t="n">
        <v>122</v>
      </c>
      <c r="P53" s="0" t="n">
        <v>120</v>
      </c>
      <c r="Q53" s="0" t="n">
        <v>116</v>
      </c>
      <c r="R53" s="0" t="n">
        <v>70</v>
      </c>
      <c r="S53" s="0" t="n">
        <v>58</v>
      </c>
      <c r="T53" s="0" t="n">
        <v>10</v>
      </c>
      <c r="U53" s="0" t="n">
        <v>645</v>
      </c>
      <c r="W53" s="76" t="s">
        <v>6</v>
      </c>
      <c r="X53" s="77" t="n">
        <f aca="false">IF(N53/$U53=0,"",N53/$U53)</f>
        <v>0.231007751937984</v>
      </c>
      <c r="Y53" s="77" t="n">
        <f aca="false">IF(O53/$U53=0,"",O53/$U53)</f>
        <v>0.189147286821705</v>
      </c>
      <c r="Z53" s="77" t="n">
        <f aca="false">IF(P53/$U53=0,"",P53/$U53)</f>
        <v>0.186046511627907</v>
      </c>
      <c r="AA53" s="77" t="n">
        <f aca="false">IF(Q53/$U53=0,"",Q53/$U53)</f>
        <v>0.17984496124031</v>
      </c>
      <c r="AB53" s="77" t="n">
        <f aca="false">IF(R53/$U53=0,"",R53/$U53)</f>
        <v>0.108527131782946</v>
      </c>
      <c r="AC53" s="77" t="n">
        <f aca="false">IF(S53/$U53=0,"",S53/$U53)</f>
        <v>0.089922480620155</v>
      </c>
      <c r="AD53" s="77" t="n">
        <f aca="false">IF(T53/$U53=0,"",T53/$U53)</f>
        <v>0.0155038759689922</v>
      </c>
      <c r="AE53" s="77" t="n">
        <f aca="false">IF(U53/$U53=0,"",U53/$U53)</f>
        <v>1</v>
      </c>
    </row>
    <row r="54" customFormat="false" ht="15" hidden="false" customHeight="false" outlineLevel="0" collapsed="false">
      <c r="M54" s="76" t="s">
        <v>22</v>
      </c>
      <c r="N54" s="0" t="n">
        <v>101</v>
      </c>
      <c r="O54" s="0" t="n">
        <v>104</v>
      </c>
      <c r="P54" s="0" t="n">
        <v>99</v>
      </c>
      <c r="Q54" s="0" t="n">
        <v>59</v>
      </c>
      <c r="R54" s="0" t="n">
        <v>22</v>
      </c>
      <c r="S54" s="0" t="n">
        <v>12</v>
      </c>
      <c r="T54" s="0" t="n">
        <v>2</v>
      </c>
      <c r="U54" s="0" t="n">
        <v>399</v>
      </c>
      <c r="W54" s="76" t="s">
        <v>22</v>
      </c>
      <c r="X54" s="77" t="n">
        <f aca="false">IF(N54/$U54=0,"",N54/$U54)</f>
        <v>0.2531328320802</v>
      </c>
      <c r="Y54" s="77" t="n">
        <f aca="false">IF(O54/$U54=0,"",O54/$U54)</f>
        <v>0.260651629072682</v>
      </c>
      <c r="Z54" s="77" t="n">
        <f aca="false">IF(P54/$U54=0,"",P54/$U54)</f>
        <v>0.24812030075188</v>
      </c>
      <c r="AA54" s="77" t="n">
        <f aca="false">IF(Q54/$U54=0,"",Q54/$U54)</f>
        <v>0.147869674185464</v>
      </c>
      <c r="AB54" s="77" t="n">
        <f aca="false">IF(R54/$U54=0,"",R54/$U54)</f>
        <v>0.0551378446115288</v>
      </c>
      <c r="AC54" s="77" t="n">
        <f aca="false">IF(S54/$U54=0,"",S54/$U54)</f>
        <v>0.0300751879699248</v>
      </c>
      <c r="AD54" s="77" t="n">
        <f aca="false">IF(T54/$U54=0,"",T54/$U54)</f>
        <v>0.0050125313283208</v>
      </c>
      <c r="AE54" s="77" t="n">
        <f aca="false">IF(U54/$U54=0,"",U54/$U54)</f>
        <v>1</v>
      </c>
    </row>
    <row r="55" customFormat="false" ht="15" hidden="false" customHeight="false" outlineLevel="0" collapsed="false">
      <c r="M55" s="76" t="s">
        <v>42</v>
      </c>
      <c r="N55" s="0" t="n">
        <v>98</v>
      </c>
      <c r="O55" s="0" t="n">
        <v>62</v>
      </c>
      <c r="P55" s="0" t="n">
        <v>61</v>
      </c>
      <c r="Q55" s="0" t="n">
        <v>40</v>
      </c>
      <c r="R55" s="0" t="n">
        <v>12</v>
      </c>
      <c r="S55" s="0" t="n">
        <v>20</v>
      </c>
      <c r="T55" s="0" t="n">
        <v>2</v>
      </c>
      <c r="U55" s="0" t="n">
        <v>295</v>
      </c>
      <c r="W55" s="76" t="s">
        <v>42</v>
      </c>
      <c r="X55" s="77" t="n">
        <f aca="false">IF(N55/$U55=0,"",N55/$U55)</f>
        <v>0.332203389830508</v>
      </c>
      <c r="Y55" s="77" t="n">
        <f aca="false">IF(O55/$U55=0,"",O55/$U55)</f>
        <v>0.210169491525424</v>
      </c>
      <c r="Z55" s="77" t="n">
        <f aca="false">IF(P55/$U55=0,"",P55/$U55)</f>
        <v>0.206779661016949</v>
      </c>
      <c r="AA55" s="77" t="n">
        <f aca="false">IF(Q55/$U55=0,"",Q55/$U55)</f>
        <v>0.135593220338983</v>
      </c>
      <c r="AB55" s="77" t="n">
        <f aca="false">IF(R55/$U55=0,"",R55/$U55)</f>
        <v>0.0406779661016949</v>
      </c>
      <c r="AC55" s="77" t="n">
        <f aca="false">IF(S55/$U55=0,"",S55/$U55)</f>
        <v>0.0677966101694915</v>
      </c>
      <c r="AD55" s="77" t="n">
        <f aca="false">IF(T55/$U55=0,"",T55/$U55)</f>
        <v>0.00677966101694915</v>
      </c>
      <c r="AE55" s="77" t="n">
        <f aca="false">IF(U55/$U55=0,"",U55/$U55)</f>
        <v>1</v>
      </c>
    </row>
    <row r="56" customFormat="false" ht="15" hidden="false" customHeight="false" outlineLevel="0" collapsed="false">
      <c r="M56" s="76" t="s">
        <v>26</v>
      </c>
      <c r="N56" s="0" t="n">
        <v>232</v>
      </c>
      <c r="O56" s="0" t="n">
        <v>101</v>
      </c>
      <c r="P56" s="0" t="n">
        <v>57</v>
      </c>
      <c r="Q56" s="0" t="n">
        <v>61</v>
      </c>
      <c r="R56" s="0" t="n">
        <v>18</v>
      </c>
      <c r="S56" s="0" t="n">
        <v>27</v>
      </c>
      <c r="T56" s="0" t="n">
        <v>1</v>
      </c>
      <c r="U56" s="0" t="n">
        <v>497</v>
      </c>
      <c r="W56" s="76" t="s">
        <v>26</v>
      </c>
      <c r="X56" s="77" t="n">
        <f aca="false">IF(N56/$U56=0,"",N56/$U56)</f>
        <v>0.466800804828974</v>
      </c>
      <c r="Y56" s="77" t="n">
        <f aca="false">IF(O56/$U56=0,"",O56/$U56)</f>
        <v>0.203219315895372</v>
      </c>
      <c r="Z56" s="77" t="n">
        <f aca="false">IF(P56/$U56=0,"",P56/$U56)</f>
        <v>0.114688128772636</v>
      </c>
      <c r="AA56" s="77" t="n">
        <f aca="false">IF(Q56/$U56=0,"",Q56/$U56)</f>
        <v>0.122736418511066</v>
      </c>
      <c r="AB56" s="77" t="n">
        <f aca="false">IF(R56/$U56=0,"",R56/$U56)</f>
        <v>0.0362173038229376</v>
      </c>
      <c r="AC56" s="77" t="n">
        <f aca="false">IF(S56/$U56=0,"",S56/$U56)</f>
        <v>0.0543259557344064</v>
      </c>
      <c r="AD56" s="77" t="n">
        <f aca="false">IF(T56/$U56=0,"",T56/$U56)</f>
        <v>0.00201207243460765</v>
      </c>
      <c r="AE56" s="77" t="n">
        <f aca="false">IF(U56/$U56=0,"",U56/$U56)</f>
        <v>1</v>
      </c>
    </row>
    <row r="57" customFormat="false" ht="15" hidden="false" customHeight="false" outlineLevel="0" collapsed="false">
      <c r="M57" s="76" t="s">
        <v>32</v>
      </c>
      <c r="N57" s="0" t="n">
        <v>7</v>
      </c>
      <c r="O57" s="0" t="n">
        <v>17</v>
      </c>
      <c r="P57" s="0" t="n">
        <v>22</v>
      </c>
      <c r="Q57" s="0" t="n">
        <v>26</v>
      </c>
      <c r="R57" s="0" t="n">
        <v>2</v>
      </c>
      <c r="S57" s="0" t="n">
        <v>4</v>
      </c>
      <c r="T57" s="0" t="n">
        <v>1</v>
      </c>
      <c r="U57" s="0" t="n">
        <v>79</v>
      </c>
      <c r="W57" s="76" t="s">
        <v>32</v>
      </c>
      <c r="X57" s="77" t="n">
        <f aca="false">IF(N57/$U57=0,"",N57/$U57)</f>
        <v>0.0886075949367089</v>
      </c>
      <c r="Y57" s="77" t="n">
        <f aca="false">IF(O57/$U57=0,"",O57/$U57)</f>
        <v>0.215189873417721</v>
      </c>
      <c r="Z57" s="77" t="n">
        <f aca="false">IF(P57/$U57=0,"",P57/$U57)</f>
        <v>0.278481012658228</v>
      </c>
      <c r="AA57" s="77" t="n">
        <f aca="false">IF(Q57/$U57=0,"",Q57/$U57)</f>
        <v>0.329113924050633</v>
      </c>
      <c r="AB57" s="77" t="n">
        <f aca="false">IF(R57/$U57=0,"",R57/$U57)</f>
        <v>0.0253164556962025</v>
      </c>
      <c r="AC57" s="77" t="n">
        <f aca="false">IF(S57/$U57=0,"",S57/$U57)</f>
        <v>0.0506329113924051</v>
      </c>
      <c r="AD57" s="77" t="n">
        <f aca="false">IF(T57/$U57=0,"",T57/$U57)</f>
        <v>0.0126582278481013</v>
      </c>
      <c r="AE57" s="77" t="n">
        <f aca="false">IF(U57/$U57=0,"",U57/$U57)</f>
        <v>1</v>
      </c>
    </row>
    <row r="58" customFormat="false" ht="15" hidden="false" customHeight="false" outlineLevel="0" collapsed="false">
      <c r="M58" s="76" t="s">
        <v>12</v>
      </c>
      <c r="N58" s="0" t="n">
        <v>37</v>
      </c>
      <c r="O58" s="0" t="n">
        <v>30</v>
      </c>
      <c r="P58" s="0" t="n">
        <v>38</v>
      </c>
      <c r="Q58" s="0" t="n">
        <v>22</v>
      </c>
      <c r="R58" s="0" t="n">
        <v>5</v>
      </c>
      <c r="S58" s="0" t="n">
        <v>8</v>
      </c>
      <c r="T58" s="0" t="n">
        <v>1</v>
      </c>
      <c r="U58" s="0" t="n">
        <v>141</v>
      </c>
      <c r="W58" s="76" t="s">
        <v>12</v>
      </c>
      <c r="X58" s="77" t="n">
        <f aca="false">IF(N58/$U58=0,"",N58/$U58)</f>
        <v>0.26241134751773</v>
      </c>
      <c r="Y58" s="77" t="n">
        <f aca="false">IF(O58/$U58=0,"",O58/$U58)</f>
        <v>0.212765957446808</v>
      </c>
      <c r="Z58" s="77" t="n">
        <f aca="false">IF(P58/$U58=0,"",P58/$U58)</f>
        <v>0.269503546099291</v>
      </c>
      <c r="AA58" s="77" t="n">
        <f aca="false">IF(Q58/$U58=0,"",Q58/$U58)</f>
        <v>0.156028368794326</v>
      </c>
      <c r="AB58" s="77" t="n">
        <f aca="false">IF(R58/$U58=0,"",R58/$U58)</f>
        <v>0.0354609929078014</v>
      </c>
      <c r="AC58" s="77" t="n">
        <f aca="false">IF(S58/$U58=0,"",S58/$U58)</f>
        <v>0.0567375886524823</v>
      </c>
      <c r="AD58" s="77" t="n">
        <f aca="false">IF(T58/$U58=0,"",T58/$U58)</f>
        <v>0.00709219858156028</v>
      </c>
      <c r="AE58" s="77" t="n">
        <f aca="false">IF(U58/$U58=0,"",U58/$U58)</f>
        <v>1</v>
      </c>
    </row>
    <row r="59" customFormat="false" ht="15" hidden="false" customHeight="false" outlineLevel="0" collapsed="false">
      <c r="M59" s="76" t="s">
        <v>46</v>
      </c>
      <c r="N59" s="0" t="n">
        <v>100</v>
      </c>
      <c r="O59" s="0" t="n">
        <v>50</v>
      </c>
      <c r="P59" s="0" t="n">
        <v>38</v>
      </c>
      <c r="Q59" s="0" t="n">
        <v>34</v>
      </c>
      <c r="R59" s="0" t="n">
        <v>14</v>
      </c>
      <c r="S59" s="0" t="n">
        <v>8</v>
      </c>
      <c r="T59" s="0" t="n">
        <v>2</v>
      </c>
      <c r="U59" s="0" t="n">
        <v>246</v>
      </c>
      <c r="W59" s="76" t="s">
        <v>46</v>
      </c>
      <c r="X59" s="77" t="n">
        <f aca="false">IF(N59/$U59=0,"",N59/$U59)</f>
        <v>0.40650406504065</v>
      </c>
      <c r="Y59" s="77" t="n">
        <f aca="false">IF(O59/$U59=0,"",O59/$U59)</f>
        <v>0.203252032520325</v>
      </c>
      <c r="Z59" s="77" t="n">
        <f aca="false">IF(P59/$U59=0,"",P59/$U59)</f>
        <v>0.154471544715447</v>
      </c>
      <c r="AA59" s="77" t="n">
        <f aca="false">IF(Q59/$U59=0,"",Q59/$U59)</f>
        <v>0.138211382113821</v>
      </c>
      <c r="AB59" s="77" t="n">
        <f aca="false">IF(R59/$U59=0,"",R59/$U59)</f>
        <v>0.0569105691056911</v>
      </c>
      <c r="AC59" s="77" t="n">
        <f aca="false">IF(S59/$U59=0,"",S59/$U59)</f>
        <v>0.032520325203252</v>
      </c>
      <c r="AD59" s="77" t="n">
        <f aca="false">IF(T59/$U59=0,"",T59/$U59)</f>
        <v>0.00813008130081301</v>
      </c>
      <c r="AE59" s="77" t="n">
        <f aca="false">IF(U59/$U59=0,"",U59/$U59)</f>
        <v>1</v>
      </c>
    </row>
    <row r="60" customFormat="false" ht="15" hidden="false" customHeight="false" outlineLevel="0" collapsed="false">
      <c r="M60" s="76" t="s">
        <v>28</v>
      </c>
      <c r="T60" s="0" t="n">
        <v>1</v>
      </c>
      <c r="U60" s="0" t="n">
        <v>1</v>
      </c>
      <c r="W60" s="76" t="s">
        <v>28</v>
      </c>
      <c r="X60" s="77" t="str">
        <f aca="false">IF(N60/$U60=0,"",N60/$U60)</f>
        <v/>
      </c>
      <c r="Y60" s="77" t="str">
        <f aca="false">IF(O60/$U60=0,"",O60/$U60)</f>
        <v/>
      </c>
      <c r="Z60" s="77" t="str">
        <f aca="false">IF(P60/$U60=0,"",P60/$U60)</f>
        <v/>
      </c>
      <c r="AA60" s="77" t="str">
        <f aca="false">IF(Q60/$U60=0,"",Q60/$U60)</f>
        <v/>
      </c>
      <c r="AB60" s="77" t="str">
        <f aca="false">IF(R60/$U60=0,"",R60/$U60)</f>
        <v/>
      </c>
      <c r="AC60" s="77" t="str">
        <f aca="false">IF(S60/$U60=0,"",S60/$U60)</f>
        <v/>
      </c>
      <c r="AD60" s="77" t="n">
        <f aca="false">IF(T60/$U60=0,"",T60/$U60)</f>
        <v>1</v>
      </c>
      <c r="AE60" s="77" t="n">
        <f aca="false">IF(U60/$U60=0,"",U60/$U60)</f>
        <v>1</v>
      </c>
    </row>
    <row r="61" customFormat="false" ht="15" hidden="false" customHeight="false" outlineLevel="0" collapsed="false">
      <c r="M61" s="81" t="s">
        <v>225</v>
      </c>
      <c r="N61" s="81" t="n">
        <v>1288</v>
      </c>
      <c r="O61" s="81" t="n">
        <v>1178</v>
      </c>
      <c r="P61" s="81" t="n">
        <v>1357</v>
      </c>
      <c r="Q61" s="81" t="n">
        <v>1072</v>
      </c>
      <c r="R61" s="81" t="n">
        <v>339</v>
      </c>
      <c r="S61" s="81" t="n">
        <v>288</v>
      </c>
      <c r="T61" s="81" t="n">
        <v>48</v>
      </c>
      <c r="U61" s="81" t="n">
        <v>5570</v>
      </c>
      <c r="W61" s="81" t="s">
        <v>225</v>
      </c>
      <c r="X61" s="77" t="n">
        <f aca="false">IF(N61/$U61=0,"",N61/$U61)</f>
        <v>0.231238779174147</v>
      </c>
      <c r="Y61" s="77" t="n">
        <f aca="false">IF(O61/$U61=0,"",O61/$U61)</f>
        <v>0.21149012567325</v>
      </c>
      <c r="Z61" s="77" t="n">
        <f aca="false">IF(P61/$U61=0,"",P61/$U61)</f>
        <v>0.243626570915619</v>
      </c>
      <c r="AA61" s="77" t="n">
        <f aca="false">IF(Q61/$U61=0,"",Q61/$U61)</f>
        <v>0.19245960502693</v>
      </c>
      <c r="AB61" s="77" t="n">
        <f aca="false">IF(R61/$U61=0,"",R61/$U61)</f>
        <v>0.0608617594254937</v>
      </c>
      <c r="AC61" s="77" t="n">
        <f aca="false">IF(S61/$U61=0,"",S61/$U61)</f>
        <v>0.051705565529623</v>
      </c>
      <c r="AD61" s="77" t="n">
        <f aca="false">IF(T61/$U61=0,"",T61/$U61)</f>
        <v>0.00861759425493716</v>
      </c>
      <c r="AE61" s="77" t="n">
        <f aca="false">IF(U61/$U61=0,"",U61/$U61)</f>
        <v>1</v>
      </c>
    </row>
  </sheetData>
  <conditionalFormatting sqref="X3:AD30">
    <cfRule type="colorScale" priority="2">
      <colorScale>
        <cfvo type="min" val="0"/>
        <cfvo type="percentile" val="50"/>
        <cfvo type="max" val="0"/>
        <color rgb="FF5A8AC6"/>
        <color rgb="FFFCFCFF"/>
        <color rgb="FFF8696B"/>
      </colorScale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5202D7-C2D9-443A-96BB-932BA025E949}"/>
</file>

<file path=customXml/itemProps2.xml><?xml version="1.0" encoding="utf-8"?>
<ds:datastoreItem xmlns:ds="http://schemas.openxmlformats.org/officeDocument/2006/customXml" ds:itemID="{BD52566E-E0BF-49C1-91BE-F25353EA7953}"/>
</file>

<file path=customXml/itemProps3.xml><?xml version="1.0" encoding="utf-8"?>
<ds:datastoreItem xmlns:ds="http://schemas.openxmlformats.org/officeDocument/2006/customXml" ds:itemID="{C9B3B643-1D01-4E60-BDD6-F175BA0B7F8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  <Company>IBGE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2017-08-18T16:02:26Z</dcterms:created>
  <dc:creator>Izabel Guimarães Marri</dc:creator>
  <dc:description/>
  <dc:language>pt-BR</dc:language>
  <cp:lastModifiedBy>Marcio Mitsuo Minamiguchi</cp:lastModifiedBy>
  <dcterms:modified xsi:type="dcterms:W3CDTF">2024-08-28T20:18:37Z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