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TR\Lucas\Escritórios Regionais\Apontamentos AG\"/>
    </mc:Choice>
  </mc:AlternateContent>
  <xr:revisionPtr revIDLastSave="0" documentId="13_ncr:1_{98DAD58B-4D5D-4FA0-9BB6-A87E78ECC6BD}" xr6:coauthVersionLast="47" xr6:coauthVersionMax="47" xr10:uidLastSave="{00000000-0000-0000-0000-000000000000}"/>
  <bookViews>
    <workbookView xWindow="-120" yWindow="-120" windowWidth="20730" windowHeight="11040" xr2:uid="{89847E12-1B10-421B-B092-A0C770DAD84B}"/>
  </bookViews>
  <sheets>
    <sheet name="Planilha1" sheetId="1" r:id="rId1"/>
    <sheet name="Planilha2" sheetId="2" state="hidden" r:id="rId2"/>
  </sheets>
  <definedNames>
    <definedName name="_xlnm.Print_Area" localSheetId="0">Planilha1!$A$1:$F$31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F30" i="1"/>
  <c r="F14" i="1"/>
  <c r="E14" i="1"/>
  <c r="D31" i="1"/>
  <c r="D15" i="1"/>
  <c r="D30" i="1"/>
  <c r="D14" i="1"/>
  <c r="E29" i="1"/>
  <c r="F29" i="1"/>
  <c r="F13" i="1"/>
  <c r="E13" i="1"/>
  <c r="D13" i="1"/>
  <c r="D29" i="1"/>
  <c r="D28" i="1"/>
  <c r="E28" i="1"/>
  <c r="F28" i="1"/>
  <c r="F12" i="1"/>
  <c r="E12" i="1"/>
  <c r="D12" i="1"/>
  <c r="E27" i="1" l="1"/>
  <c r="D27" i="1"/>
  <c r="D11" i="1"/>
  <c r="D26" i="1"/>
  <c r="E26" i="1"/>
  <c r="D10" i="1"/>
  <c r="C31" i="1"/>
  <c r="B31" i="1"/>
  <c r="D25" i="1"/>
  <c r="D24" i="1"/>
  <c r="D23" i="1"/>
  <c r="D22" i="1"/>
  <c r="D21" i="1"/>
  <c r="D20" i="1"/>
  <c r="F19" i="1"/>
  <c r="F20" i="1" s="1"/>
  <c r="F21" i="1" s="1"/>
  <c r="F22" i="1" s="1"/>
  <c r="F23" i="1" s="1"/>
  <c r="F24" i="1" s="1"/>
  <c r="F25" i="1" s="1"/>
  <c r="F26" i="1" s="1"/>
  <c r="F27" i="1" s="1"/>
  <c r="E19" i="1"/>
  <c r="E20" i="1" s="1"/>
  <c r="E21" i="1" s="1"/>
  <c r="E22" i="1" s="1"/>
  <c r="E23" i="1" s="1"/>
  <c r="E24" i="1" s="1"/>
  <c r="E25" i="1" s="1"/>
  <c r="D19" i="1"/>
  <c r="D9" i="1"/>
  <c r="G7" i="2"/>
  <c r="F7" i="2"/>
  <c r="G3" i="2"/>
  <c r="F3" i="2"/>
  <c r="D8" i="1" l="1"/>
  <c r="E3" i="1"/>
  <c r="E4" i="1" s="1"/>
  <c r="E5" i="1" s="1"/>
  <c r="E6" i="1" s="1"/>
  <c r="E7" i="1" s="1"/>
  <c r="E8" i="1" s="1"/>
  <c r="E9" i="1" s="1"/>
  <c r="E10" i="1" s="1"/>
  <c r="E11" i="1" s="1"/>
  <c r="F3" i="1"/>
  <c r="F4" i="1" s="1"/>
  <c r="F5" i="1" s="1"/>
  <c r="F6" i="1" s="1"/>
  <c r="F7" i="1" s="1"/>
  <c r="F8" i="1" s="1"/>
  <c r="F9" i="1" s="1"/>
  <c r="F10" i="1" s="1"/>
  <c r="F11" i="1" s="1"/>
  <c r="D4" i="1"/>
  <c r="D5" i="1"/>
  <c r="D6" i="1"/>
  <c r="D7" i="1"/>
  <c r="D3" i="1"/>
  <c r="C15" i="1"/>
  <c r="B15" i="1"/>
</calcChain>
</file>

<file path=xl/sharedStrings.xml><?xml version="1.0" encoding="utf-8"?>
<sst xmlns="http://schemas.openxmlformats.org/spreadsheetml/2006/main" count="55" uniqueCount="31">
  <si>
    <t>JANEIRO</t>
  </si>
  <si>
    <t>FEVEREIRO</t>
  </si>
  <si>
    <t>MÊS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</si>
  <si>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</si>
  <si>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</si>
  <si>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</si>
  <si>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</si>
  <si>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</si>
  <si>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</si>
  <si>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</si>
  <si>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</si>
  <si>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</si>
  <si>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</si>
  <si>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% DE AUMENTO</t>
  </si>
  <si>
    <t>TOTAL</t>
  </si>
  <si>
    <t>COLOCADOS REDE SINE MENSAL 2021/2023</t>
  </si>
  <si>
    <t>COLOCADOS REDE SINE MENSAL 2022/2023</t>
  </si>
  <si>
    <t>ACUMULADO 2021</t>
  </si>
  <si>
    <t>ACUMULADO 2023</t>
  </si>
  <si>
    <t>ACUMULADO 2022</t>
  </si>
  <si>
    <t>Estado</t>
  </si>
  <si>
    <t>Paraná</t>
  </si>
  <si>
    <t>Vagas</t>
  </si>
  <si>
    <t>Encaminhados</t>
  </si>
  <si>
    <t>Colocados</t>
  </si>
  <si>
    <t>INDICADOR 1º SEMESTRE 2023</t>
  </si>
  <si>
    <t>Admitidos CAGED</t>
  </si>
  <si>
    <t>Grau de Eficiência</t>
  </si>
  <si>
    <t>Grau de Atratividade</t>
  </si>
  <si>
    <t>INDICADOR 2022</t>
  </si>
  <si>
    <t>Meta de Colocados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</si>
</sst>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3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3" fontId="0" fillId="0" borderId="1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4" borderId="1" xfId="0" applyFill="1" applyBorder="1"/>
    <xf numFmtId="3" fontId="2" fillId="4" borderId="1" xfId="0" applyNumberFormat="1" applyFont="1" applyFill="1" applyBorder="1" applyAlignment="1">
      <alignment horizontal="center"/>
    </xf>
    <xf numFmtId="9" fontId="2" fillId="4" borderId="1" xfId="1" applyFont="1" applyFill="1" applyBorder="1" applyAlignment="1">
      <alignment horizontal="center"/>
    </xf>
    <xf numFmtId="3" fontId="2" fillId="4" borderId="1" xfId="1" applyNumberFormat="1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3" fontId="0" fillId="0" borderId="0" xfId="0" applyNumberFormat="1"/>
    <xf numFmtId="9" fontId="0" fillId="0" borderId="0" xfId="1" applyFont="1"/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56EC2-40E1-49A9-97E8-33FD596477ED}">
  <dimension ref="A1:M31"/>
  <sheetViews>
    <sheetView showGridLines="0" tabSelected="1" topLeftCell="A8" zoomScale="85" zoomScaleNormal="85" workbookViewId="0">
      <selection activeCell="J31" sqref="J31"/>
    </sheetView>
  </sheetViews>
  <sheetFormatPr defaultRowHeight="15" x14ac:dyDescent="0.25"/>
  <cols>
    <col min="1" max="1" width="14.28515625" customWidth="1"/>
    <col min="2" max="3" width="10.7109375" customWidth="1"/>
    <col min="4" max="4" width="15.28515625" bestFit="1" customWidth="1"/>
    <col min="5" max="6" width="17.7109375" bestFit="1" customWidth="1"/>
    <col min="7" max="7" width="2.85546875" customWidth="1"/>
  </cols>
  <sheetData>
    <row r="1" spans="1:12" x14ac:dyDescent="0.25">
      <c r="A1" s="21" t="s">
        <v>15</v>
      </c>
      <c r="B1" s="21"/>
      <c r="C1" s="21"/>
      <c r="D1" s="21"/>
      <c r="E1" s="21"/>
      <c r="F1" s="21"/>
    </row>
    <row r="2" spans="1:12" x14ac:dyDescent="0.25">
      <c r="A2" s="5" t="s">
        <v>2</v>
      </c>
      <c r="B2" s="4">
        <v>2021</v>
      </c>
      <c r="C2" s="4">
        <v>2023</v>
      </c>
      <c r="D2" s="4" t="s">
        <v>13</v>
      </c>
      <c r="E2" s="4" t="s">
        <v>17</v>
      </c>
      <c r="F2" s="4" t="s">
        <v>18</v>
      </c>
    </row>
    <row r="3" spans="1:12" x14ac:dyDescent="0.25">
      <c r="A3" s="8" t="s">
        <v>0</v>
      </c>
      <c r="B3" s="1">
        <v>4755</v>
      </c>
      <c r="C3" s="1">
        <v>8689</v>
      </c>
      <c r="D3" s="2">
        <f>C3/B3-1</f>
        <v>0.82733964248159841</v>
      </c>
      <c r="E3" s="3">
        <f>B3</f>
        <v>4755</v>
      </c>
      <c r="F3" s="1">
        <f>C3</f>
        <v>8689</v>
      </c>
    </row>
    <row r="4" spans="1:12" x14ac:dyDescent="0.25">
      <c r="A4" s="8" t="s">
        <v>1</v>
      </c>
      <c r="B4" s="1">
        <v>7371</v>
      </c>
      <c r="C4" s="1">
        <v>11152</v>
      </c>
      <c r="D4" s="2">
        <f t="shared" ref="D4:D14" si="0">C4/B4-1</f>
        <v>0.51295617962284634</v>
      </c>
      <c r="E4" s="3">
        <f>E3+B4</f>
        <v>12126</v>
      </c>
      <c r="F4" s="1">
        <f>F3+C4</f>
        <v>19841</v>
      </c>
    </row>
    <row r="5" spans="1:12" x14ac:dyDescent="0.25">
      <c r="A5" s="8" t="s">
        <v>3</v>
      </c>
      <c r="B5" s="1">
        <v>9587</v>
      </c>
      <c r="C5" s="1">
        <v>13363</v>
      </c>
      <c r="D5" s="2">
        <f t="shared" si="0"/>
        <v>0.3938666944821112</v>
      </c>
      <c r="E5" s="3">
        <f t="shared" ref="E5:E10" si="1">E4+B5</f>
        <v>21713</v>
      </c>
      <c r="F5" s="1">
        <f t="shared" ref="F5:F10" si="2">F4+C5</f>
        <v>33204</v>
      </c>
    </row>
    <row r="6" spans="1:12" x14ac:dyDescent="0.25">
      <c r="A6" s="8" t="s">
        <v>4</v>
      </c>
      <c r="B6" s="1">
        <v>10340</v>
      </c>
      <c r="C6" s="1">
        <v>12079</v>
      </c>
      <c r="D6" s="2">
        <f t="shared" si="0"/>
        <v>0.16818181818181821</v>
      </c>
      <c r="E6" s="3">
        <f t="shared" si="1"/>
        <v>32053</v>
      </c>
      <c r="F6" s="1">
        <f t="shared" si="2"/>
        <v>45283</v>
      </c>
    </row>
    <row r="7" spans="1:12" x14ac:dyDescent="0.25">
      <c r="A7" s="8" t="s">
        <v>5</v>
      </c>
      <c r="B7" s="1">
        <v>8860</v>
      </c>
      <c r="C7" s="1">
        <v>12297</v>
      </c>
      <c r="D7" s="2">
        <f t="shared" si="0"/>
        <v>0.38792325056433419</v>
      </c>
      <c r="E7" s="3">
        <f t="shared" si="1"/>
        <v>40913</v>
      </c>
      <c r="F7" s="1">
        <f t="shared" si="2"/>
        <v>57580</v>
      </c>
    </row>
    <row r="8" spans="1:12" x14ac:dyDescent="0.25">
      <c r="A8" s="8" t="s">
        <v>6</v>
      </c>
      <c r="B8" s="1">
        <v>8216</v>
      </c>
      <c r="C8" s="1">
        <v>11822</v>
      </c>
      <c r="D8" s="2">
        <f t="shared" si="0"/>
        <v>0.43889970788704957</v>
      </c>
      <c r="E8" s="3">
        <f t="shared" si="1"/>
        <v>49129</v>
      </c>
      <c r="F8" s="1">
        <f t="shared" si="2"/>
        <v>69402</v>
      </c>
    </row>
    <row r="9" spans="1:12" x14ac:dyDescent="0.25">
      <c r="A9" s="8" t="s">
        <v>7</v>
      </c>
      <c r="B9" s="1">
        <v>10035</v>
      </c>
      <c r="C9" s="1">
        <v>12440</v>
      </c>
      <c r="D9" s="2">
        <f t="shared" si="0"/>
        <v>0.23966118584952656</v>
      </c>
      <c r="E9" s="3">
        <f t="shared" si="1"/>
        <v>59164</v>
      </c>
      <c r="F9" s="1">
        <f t="shared" si="2"/>
        <v>81842</v>
      </c>
    </row>
    <row r="10" spans="1:12" x14ac:dyDescent="0.25">
      <c r="A10" s="8" t="s">
        <v>8</v>
      </c>
      <c r="B10" s="1">
        <v>12257</v>
      </c>
      <c r="C10" s="1">
        <v>14705</v>
      </c>
      <c r="D10" s="2">
        <f t="shared" si="0"/>
        <v>0.19972260748959769</v>
      </c>
      <c r="E10" s="3">
        <f t="shared" si="1"/>
        <v>71421</v>
      </c>
      <c r="F10" s="1">
        <f t="shared" si="2"/>
        <v>96547</v>
      </c>
    </row>
    <row r="11" spans="1:12" x14ac:dyDescent="0.25">
      <c r="A11" s="8" t="s">
        <v>9</v>
      </c>
      <c r="B11" s="1">
        <v>9123</v>
      </c>
      <c r="C11" s="1">
        <v>12480</v>
      </c>
      <c r="D11" s="2">
        <f t="shared" si="0"/>
        <v>0.36797106215060826</v>
      </c>
      <c r="E11" s="3">
        <f t="shared" ref="E11:E14" si="3">E10+B11</f>
        <v>80544</v>
      </c>
      <c r="F11" s="1">
        <f t="shared" ref="F11:F14" si="4">F10+C11</f>
        <v>109027</v>
      </c>
      <c r="L11" s="19"/>
    </row>
    <row r="12" spans="1:12" x14ac:dyDescent="0.25">
      <c r="A12" s="8" t="s">
        <v>10</v>
      </c>
      <c r="B12" s="1">
        <v>9053</v>
      </c>
      <c r="C12" s="1">
        <v>12567</v>
      </c>
      <c r="D12" s="2">
        <f t="shared" si="0"/>
        <v>0.38815862145145252</v>
      </c>
      <c r="E12" s="3">
        <f t="shared" si="3"/>
        <v>89597</v>
      </c>
      <c r="F12" s="1">
        <f t="shared" si="4"/>
        <v>121594</v>
      </c>
    </row>
    <row r="13" spans="1:12" x14ac:dyDescent="0.25">
      <c r="A13" s="8" t="s">
        <v>11</v>
      </c>
      <c r="B13" s="1">
        <v>9816</v>
      </c>
      <c r="C13" s="1">
        <v>15064</v>
      </c>
      <c r="D13" s="2">
        <f t="shared" si="0"/>
        <v>0.53463732681336595</v>
      </c>
      <c r="E13" s="3">
        <f t="shared" si="3"/>
        <v>99413</v>
      </c>
      <c r="F13" s="1">
        <f t="shared" si="4"/>
        <v>136658</v>
      </c>
    </row>
    <row r="14" spans="1:12" x14ac:dyDescent="0.25">
      <c r="A14" s="8" t="s">
        <v>12</v>
      </c>
      <c r="B14" s="1">
        <v>10069</v>
      </c>
      <c r="C14" s="1">
        <v>14700</v>
      </c>
      <c r="D14" s="2">
        <f t="shared" si="0"/>
        <v>0.45992650710100302</v>
      </c>
      <c r="E14" s="3">
        <f t="shared" si="3"/>
        <v>109482</v>
      </c>
      <c r="F14" s="1">
        <f t="shared" si="4"/>
        <v>151358</v>
      </c>
    </row>
    <row r="15" spans="1:12" x14ac:dyDescent="0.25">
      <c r="A15" s="5" t="s">
        <v>14</v>
      </c>
      <c r="B15" s="6">
        <f>SUM(B3:B14)</f>
        <v>109482</v>
      </c>
      <c r="C15" s="6">
        <f>SUM(C3:C14)</f>
        <v>151358</v>
      </c>
      <c r="D15" s="18">
        <f>SUM(C3:C14)/SUM(B3:B14)-1</f>
        <v>0.38249209915785243</v>
      </c>
      <c r="E15" s="7"/>
      <c r="F15" s="6"/>
    </row>
    <row r="17" spans="1:13" x14ac:dyDescent="0.25">
      <c r="A17" s="22" t="s">
        <v>16</v>
      </c>
      <c r="B17" s="22"/>
      <c r="C17" s="22"/>
      <c r="D17" s="22"/>
      <c r="E17" s="22"/>
      <c r="F17" s="22"/>
    </row>
    <row r="18" spans="1:13" x14ac:dyDescent="0.25">
      <c r="A18" s="13" t="s">
        <v>2</v>
      </c>
      <c r="B18" s="12">
        <v>2022</v>
      </c>
      <c r="C18" s="12">
        <v>2023</v>
      </c>
      <c r="D18" s="12" t="s">
        <v>13</v>
      </c>
      <c r="E18" s="12" t="s">
        <v>19</v>
      </c>
      <c r="F18" s="12" t="s">
        <v>18</v>
      </c>
    </row>
    <row r="19" spans="1:13" x14ac:dyDescent="0.25">
      <c r="A19" s="14" t="s">
        <v>0</v>
      </c>
      <c r="B19" s="1">
        <v>7617</v>
      </c>
      <c r="C19" s="1">
        <v>8689</v>
      </c>
      <c r="D19" s="2">
        <f>C19/B19-1</f>
        <v>0.14073782329000917</v>
      </c>
      <c r="E19" s="3">
        <f>B19</f>
        <v>7617</v>
      </c>
      <c r="F19" s="1">
        <f>C19</f>
        <v>8689</v>
      </c>
    </row>
    <row r="20" spans="1:13" x14ac:dyDescent="0.25">
      <c r="A20" s="14" t="s">
        <v>1</v>
      </c>
      <c r="B20" s="1">
        <v>10914</v>
      </c>
      <c r="C20" s="1">
        <v>11152</v>
      </c>
      <c r="D20" s="2">
        <f t="shared" ref="D20:D30" si="5">C20/B20-1</f>
        <v>2.1806853582554409E-2</v>
      </c>
      <c r="E20" s="3">
        <f>E19+B20</f>
        <v>18531</v>
      </c>
      <c r="F20" s="1">
        <f>F19+C20</f>
        <v>19841</v>
      </c>
    </row>
    <row r="21" spans="1:13" x14ac:dyDescent="0.25">
      <c r="A21" s="14" t="s">
        <v>3</v>
      </c>
      <c r="B21" s="1">
        <v>10522</v>
      </c>
      <c r="C21" s="1">
        <v>13363</v>
      </c>
      <c r="D21" s="2">
        <f t="shared" si="5"/>
        <v>0.27000570233795851</v>
      </c>
      <c r="E21" s="3">
        <f t="shared" ref="E21:E27" si="6">E20+B21</f>
        <v>29053</v>
      </c>
      <c r="F21" s="1">
        <f t="shared" ref="F21:F27" si="7">F20+C21</f>
        <v>33204</v>
      </c>
      <c r="M21" s="19"/>
    </row>
    <row r="22" spans="1:13" x14ac:dyDescent="0.25">
      <c r="A22" s="14" t="s">
        <v>4</v>
      </c>
      <c r="B22" s="1">
        <v>10426</v>
      </c>
      <c r="C22" s="1">
        <v>12079</v>
      </c>
      <c r="D22" s="2">
        <f t="shared" si="5"/>
        <v>0.15854594283521961</v>
      </c>
      <c r="E22" s="3">
        <f t="shared" si="6"/>
        <v>39479</v>
      </c>
      <c r="F22" s="1">
        <f t="shared" si="7"/>
        <v>45283</v>
      </c>
    </row>
    <row r="23" spans="1:13" x14ac:dyDescent="0.25">
      <c r="A23" s="14" t="s">
        <v>5</v>
      </c>
      <c r="B23" s="1">
        <v>10395</v>
      </c>
      <c r="C23" s="1">
        <v>12297</v>
      </c>
      <c r="D23" s="2">
        <f t="shared" si="5"/>
        <v>0.18297258297258301</v>
      </c>
      <c r="E23" s="3">
        <f t="shared" si="6"/>
        <v>49874</v>
      </c>
      <c r="F23" s="1">
        <f t="shared" si="7"/>
        <v>57580</v>
      </c>
      <c r="L23" s="20"/>
    </row>
    <row r="24" spans="1:13" x14ac:dyDescent="0.25">
      <c r="A24" s="14" t="s">
        <v>6</v>
      </c>
      <c r="B24" s="1">
        <v>9736</v>
      </c>
      <c r="C24" s="1">
        <v>11822</v>
      </c>
      <c r="D24" s="2">
        <f t="shared" si="5"/>
        <v>0.21425636811832383</v>
      </c>
      <c r="E24" s="3">
        <f t="shared" si="6"/>
        <v>59610</v>
      </c>
      <c r="F24" s="1">
        <f t="shared" si="7"/>
        <v>69402</v>
      </c>
    </row>
    <row r="25" spans="1:13" x14ac:dyDescent="0.25">
      <c r="A25" s="14" t="s">
        <v>7</v>
      </c>
      <c r="B25" s="1">
        <v>11009</v>
      </c>
      <c r="C25" s="1">
        <v>12440</v>
      </c>
      <c r="D25" s="2">
        <f t="shared" si="5"/>
        <v>0.12998455808883635</v>
      </c>
      <c r="E25" s="3">
        <f t="shared" si="6"/>
        <v>70619</v>
      </c>
      <c r="F25" s="1">
        <f t="shared" si="7"/>
        <v>81842</v>
      </c>
    </row>
    <row r="26" spans="1:13" x14ac:dyDescent="0.25">
      <c r="A26" s="14" t="s">
        <v>8</v>
      </c>
      <c r="B26" s="1">
        <v>12699</v>
      </c>
      <c r="C26" s="1">
        <v>14705</v>
      </c>
      <c r="D26" s="2">
        <f t="shared" si="5"/>
        <v>0.15796519410977239</v>
      </c>
      <c r="E26" s="3">
        <f t="shared" si="6"/>
        <v>83318</v>
      </c>
      <c r="F26" s="1">
        <f t="shared" si="7"/>
        <v>96547</v>
      </c>
    </row>
    <row r="27" spans="1:13" x14ac:dyDescent="0.25">
      <c r="A27" s="14" t="s">
        <v>9</v>
      </c>
      <c r="B27" s="1">
        <v>11735</v>
      </c>
      <c r="C27" s="1">
        <v>12480</v>
      </c>
      <c r="D27" s="2">
        <f t="shared" si="5"/>
        <v>6.3485300383468335E-2</v>
      </c>
      <c r="E27" s="3">
        <f t="shared" si="6"/>
        <v>95053</v>
      </c>
      <c r="F27" s="1">
        <f t="shared" si="7"/>
        <v>109027</v>
      </c>
    </row>
    <row r="28" spans="1:13" x14ac:dyDescent="0.25">
      <c r="A28" s="14" t="s">
        <v>10</v>
      </c>
      <c r="B28" s="1">
        <v>10279</v>
      </c>
      <c r="C28" s="1">
        <v>12567</v>
      </c>
      <c r="D28" s="2">
        <f t="shared" si="5"/>
        <v>0.22258974608424942</v>
      </c>
      <c r="E28" s="3">
        <f t="shared" ref="E28" si="8">E27+B28</f>
        <v>105332</v>
      </c>
      <c r="F28" s="1">
        <f t="shared" ref="F28" si="9">F27+C28</f>
        <v>121594</v>
      </c>
    </row>
    <row r="29" spans="1:13" x14ac:dyDescent="0.25">
      <c r="A29" s="14" t="s">
        <v>11</v>
      </c>
      <c r="B29" s="1">
        <v>9418</v>
      </c>
      <c r="C29" s="1">
        <v>15064</v>
      </c>
      <c r="D29" s="2">
        <f t="shared" si="5"/>
        <v>0.5994903376513061</v>
      </c>
      <c r="E29" s="3">
        <f t="shared" ref="E29" si="10">E28+B29</f>
        <v>114750</v>
      </c>
      <c r="F29" s="1">
        <f t="shared" ref="F29" si="11">F28+C29</f>
        <v>136658</v>
      </c>
      <c r="J29" s="19"/>
    </row>
    <row r="30" spans="1:13" x14ac:dyDescent="0.25">
      <c r="A30" s="14" t="s">
        <v>12</v>
      </c>
      <c r="B30" s="1">
        <v>7333</v>
      </c>
      <c r="C30" s="1">
        <v>14700</v>
      </c>
      <c r="D30" s="2">
        <f t="shared" si="5"/>
        <v>1.0046365743897452</v>
      </c>
      <c r="E30" s="3">
        <f t="shared" ref="E30" si="12">E29+B30</f>
        <v>122083</v>
      </c>
      <c r="F30" s="1">
        <f t="shared" ref="F30" si="13">F29+C30</f>
        <v>151358</v>
      </c>
      <c r="I30" s="19"/>
      <c r="J30" s="19"/>
    </row>
    <row r="31" spans="1:13" x14ac:dyDescent="0.25">
      <c r="A31" s="13" t="s">
        <v>14</v>
      </c>
      <c r="B31" s="15">
        <f>SUM(B19:B30)</f>
        <v>122083</v>
      </c>
      <c r="C31" s="15">
        <f>SUM(C19:C30)</f>
        <v>151358</v>
      </c>
      <c r="D31" s="16">
        <f>SUM(C19:C30)/SUM(B19:B30)-1</f>
        <v>0.23979587657577217</v>
      </c>
      <c r="E31" s="17"/>
      <c r="F31" s="15"/>
    </row>
  </sheetData>
  <mergeCells count="2">
    <mergeCell ref="A1:F1"/>
    <mergeCell ref="A17:F17"/>
  </mergeCells>
  <phoneticPr fontId="3" type="noConversion"/>
  <pageMargins left="0.511811024" right="0.511811024" top="0.78740157499999996" bottom="0.78740157499999996" header="0.31496062000000002" footer="0.31496062000000002"/>
  <pageSetup paperSize="9" orientation="landscape" r:id="rId1"/>
  <colBreaks count="1" manualBreakCount="1">
    <brk id="6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D6799-D92C-4526-BACC-35BE897A4219}">
  <dimension ref="A1:G9"/>
  <sheetViews>
    <sheetView showGridLines="0" zoomScaleNormal="100" workbookViewId="0">
      <selection activeCell="E13" sqref="E13"/>
    </sheetView>
  </sheetViews>
  <sheetFormatPr defaultRowHeight="15" x14ac:dyDescent="0.25"/>
  <cols>
    <col min="1" max="2" width="9.140625" style="9"/>
    <col min="3" max="3" width="15.7109375" style="9" customWidth="1"/>
    <col min="4" max="4" width="12.7109375" style="9" customWidth="1"/>
    <col min="5" max="5" width="16.7109375" style="9" bestFit="1" customWidth="1"/>
    <col min="6" max="6" width="16.85546875" style="9" bestFit="1" customWidth="1"/>
    <col min="7" max="7" width="19.5703125" style="9" bestFit="1" customWidth="1"/>
  </cols>
  <sheetData>
    <row r="1" spans="1:7" x14ac:dyDescent="0.25">
      <c r="A1" s="23" t="s">
        <v>29</v>
      </c>
      <c r="B1" s="23"/>
      <c r="C1" s="23"/>
      <c r="D1" s="23"/>
      <c r="E1" s="23"/>
      <c r="F1" s="23"/>
      <c r="G1" s="23"/>
    </row>
    <row r="2" spans="1:7" x14ac:dyDescent="0.25">
      <c r="A2" s="11" t="s">
        <v>20</v>
      </c>
      <c r="B2" s="11" t="s">
        <v>22</v>
      </c>
      <c r="C2" s="11" t="s">
        <v>23</v>
      </c>
      <c r="D2" s="11" t="s">
        <v>24</v>
      </c>
      <c r="E2" s="11" t="s">
        <v>26</v>
      </c>
      <c r="F2" s="11" t="s">
        <v>27</v>
      </c>
      <c r="G2" s="11" t="s">
        <v>28</v>
      </c>
    </row>
    <row r="3" spans="1:7" x14ac:dyDescent="0.25">
      <c r="A3" s="10" t="s">
        <v>21</v>
      </c>
      <c r="B3" s="1">
        <v>267242</v>
      </c>
      <c r="C3" s="1">
        <v>602835</v>
      </c>
      <c r="D3" s="1">
        <v>122083</v>
      </c>
      <c r="E3" s="1">
        <v>1431474</v>
      </c>
      <c r="F3" s="2">
        <f>D3/E3</f>
        <v>8.5284818306165536E-2</v>
      </c>
      <c r="G3" s="2">
        <f>B3/E3</f>
        <v>0.18669008308917939</v>
      </c>
    </row>
    <row r="5" spans="1:7" x14ac:dyDescent="0.25">
      <c r="A5" s="23" t="s">
        <v>25</v>
      </c>
      <c r="B5" s="23"/>
      <c r="C5" s="23"/>
      <c r="D5" s="23"/>
      <c r="E5" s="23"/>
      <c r="F5" s="23"/>
      <c r="G5" s="23"/>
    </row>
    <row r="6" spans="1:7" x14ac:dyDescent="0.25">
      <c r="A6" s="11" t="s">
        <v>20</v>
      </c>
      <c r="B6" s="11" t="s">
        <v>22</v>
      </c>
      <c r="C6" s="11" t="s">
        <v>23</v>
      </c>
      <c r="D6" s="11" t="s">
        <v>24</v>
      </c>
      <c r="E6" s="11" t="s">
        <v>26</v>
      </c>
      <c r="F6" s="11" t="s">
        <v>27</v>
      </c>
      <c r="G6" s="11" t="s">
        <v>28</v>
      </c>
    </row>
    <row r="7" spans="1:7" x14ac:dyDescent="0.25">
      <c r="A7" s="10" t="s">
        <v>21</v>
      </c>
      <c r="B7" s="1">
        <v>153875</v>
      </c>
      <c r="C7" s="1">
        <v>347887</v>
      </c>
      <c r="D7" s="1">
        <v>69402</v>
      </c>
      <c r="E7" s="1">
        <v>637741</v>
      </c>
      <c r="F7" s="2">
        <f>D7/E7</f>
        <v>0.10882474233270246</v>
      </c>
      <c r="G7" s="2">
        <f>B7/E7</f>
        <v>0.24128133521288422</v>
      </c>
    </row>
    <row r="9" spans="1:7" x14ac:dyDescent="0.25">
      <c r="A9" s="23" t="s">
        <v>30</v>
      </c>
      <c r="B9" s="23"/>
      <c r="C9" s="23"/>
      <c r="D9" s="1">
        <v>150000</v>
      </c>
    </row>
  </sheetData>
  <mergeCells count="3">
    <mergeCell ref="A1:G1"/>
    <mergeCell ref="A5:G5"/>
    <mergeCell ref="A9:C9"/>
  </mergeCells>
  <pageMargins left="0.511811024" right="0.511811024" top="0.78740157499999996" bottom="0.78740157499999996" header="0.31496062000000002" footer="0.31496062000000002"/>
  <pageSetup paperSize="9" scale="1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Planilha1</vt:lpstr>
      <vt:lpstr>Planilha2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Goncalves Bolsanello</dc:creator>
  <cp:lastModifiedBy>Lucas Bolsanello</cp:lastModifiedBy>
  <cp:lastPrinted>2023-12-06T16:18:55Z</cp:lastPrinted>
  <dcterms:created xsi:type="dcterms:W3CDTF">2023-06-07T11:39:27Z</dcterms:created>
  <dcterms:modified xsi:type="dcterms:W3CDTF">2023-12-18T12:42:30Z</dcterms:modified>
</cp:coreProperties>
</file>